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4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inkstonh\Desktop\"/>
    </mc:Choice>
  </mc:AlternateContent>
  <bookViews>
    <workbookView xWindow="0" yWindow="0" windowWidth="24000" windowHeight="9732" activeTab="2"/>
  </bookViews>
  <sheets>
    <sheet name=" Data Array" sheetId="1" r:id="rId1"/>
    <sheet name="Grouped Data" sheetId="2" r:id="rId2"/>
    <sheet name="Control Charts" sheetId="3" r:id="rId3"/>
  </sheets>
  <externalReferences>
    <externalReference r:id="rId4"/>
  </externalReferenc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5" i="2" l="1"/>
  <c r="K16" i="2" s="1"/>
  <c r="K17" i="2" s="1"/>
  <c r="K18" i="2" s="1"/>
  <c r="K19" i="2" s="1"/>
  <c r="K20" i="2" s="1"/>
  <c r="K21" i="2" s="1"/>
  <c r="K22" i="2" s="1"/>
  <c r="K23" i="2" s="1"/>
  <c r="K14" i="2"/>
  <c r="H15" i="2"/>
  <c r="H16" i="2" s="1"/>
  <c r="H17" i="2" s="1"/>
  <c r="H18" i="2" s="1"/>
  <c r="H19" i="2" s="1"/>
  <c r="H20" i="2" s="1"/>
  <c r="H21" i="2" s="1"/>
  <c r="H22" i="2" s="1"/>
  <c r="H23" i="2" s="1"/>
  <c r="H24" i="2" s="1"/>
  <c r="H25" i="2" s="1"/>
  <c r="H26" i="2" s="1"/>
  <c r="H27" i="2" s="1"/>
  <c r="H28" i="2" s="1"/>
  <c r="H29" i="2" s="1"/>
  <c r="H30" i="2" s="1"/>
  <c r="H31" i="2" s="1"/>
  <c r="H32" i="2" s="1"/>
  <c r="H33" i="2" s="1"/>
  <c r="H34" i="2" s="1"/>
  <c r="H35" i="2" s="1"/>
  <c r="H36" i="2" s="1"/>
  <c r="H37" i="2" s="1"/>
  <c r="H38" i="2" s="1"/>
  <c r="H14" i="2"/>
  <c r="I4" i="2" l="1"/>
  <c r="I3" i="2"/>
  <c r="I9" i="2" s="1"/>
  <c r="I7" i="2" l="1"/>
  <c r="I8" i="2"/>
  <c r="I13" i="2" a="1"/>
  <c r="I14" i="2" s="1"/>
  <c r="N4" i="3"/>
  <c r="N5" i="3"/>
  <c r="N7" i="3"/>
  <c r="N8" i="3"/>
  <c r="N9" i="3"/>
  <c r="N10" i="3"/>
  <c r="N11" i="3"/>
  <c r="N12" i="3"/>
  <c r="N13" i="3"/>
  <c r="N14" i="3"/>
  <c r="N15" i="3"/>
  <c r="N16" i="3"/>
  <c r="N17" i="3"/>
  <c r="N18" i="3"/>
  <c r="N19" i="3"/>
  <c r="N20" i="3"/>
  <c r="N21" i="3"/>
  <c r="N22" i="3"/>
  <c r="N23" i="3"/>
  <c r="N24" i="3"/>
  <c r="N25" i="3"/>
  <c r="N26" i="3"/>
  <c r="N27" i="3"/>
  <c r="G3" i="3"/>
  <c r="G28" i="3" s="1"/>
  <c r="H4" i="3"/>
  <c r="H5" i="3"/>
  <c r="H6" i="3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3" i="3"/>
  <c r="H28" i="3" s="1"/>
  <c r="G4" i="3"/>
  <c r="G5" i="3"/>
  <c r="G6" i="3"/>
  <c r="G7" i="3"/>
  <c r="G8" i="3"/>
  <c r="G9" i="3"/>
  <c r="G10" i="3"/>
  <c r="G11" i="3"/>
  <c r="G12" i="3"/>
  <c r="G13" i="3"/>
  <c r="G14" i="3"/>
  <c r="G15" i="3"/>
  <c r="G16" i="3"/>
  <c r="G17" i="3"/>
  <c r="G18" i="3"/>
  <c r="G19" i="3"/>
  <c r="G20" i="3"/>
  <c r="G21" i="3"/>
  <c r="G22" i="3"/>
  <c r="G23" i="3"/>
  <c r="G24" i="3"/>
  <c r="G25" i="3"/>
  <c r="G26" i="3"/>
  <c r="G27" i="3"/>
  <c r="K10" i="3" l="1"/>
  <c r="K18" i="3"/>
  <c r="K26" i="3"/>
  <c r="J9" i="3"/>
  <c r="J17" i="3"/>
  <c r="J25" i="3"/>
  <c r="I8" i="3"/>
  <c r="I16" i="3"/>
  <c r="I24" i="3"/>
  <c r="K11" i="3"/>
  <c r="J10" i="3"/>
  <c r="I17" i="3"/>
  <c r="J3" i="3"/>
  <c r="J6" i="3"/>
  <c r="J18" i="3"/>
  <c r="K7" i="3"/>
  <c r="I21" i="3"/>
  <c r="K4" i="3"/>
  <c r="K12" i="3"/>
  <c r="K20" i="3"/>
  <c r="K3" i="3"/>
  <c r="J11" i="3"/>
  <c r="J19" i="3"/>
  <c r="J27" i="3"/>
  <c r="I10" i="3"/>
  <c r="I18" i="3"/>
  <c r="I26" i="3"/>
  <c r="K5" i="3"/>
  <c r="K13" i="3"/>
  <c r="K21" i="3"/>
  <c r="J4" i="3"/>
  <c r="J12" i="3"/>
  <c r="J20" i="3"/>
  <c r="I11" i="3"/>
  <c r="I27" i="3"/>
  <c r="K23" i="3"/>
  <c r="I5" i="3"/>
  <c r="K6" i="3"/>
  <c r="K14" i="3"/>
  <c r="K22" i="3"/>
  <c r="J5" i="3"/>
  <c r="J13" i="3"/>
  <c r="J21" i="3"/>
  <c r="I4" i="3"/>
  <c r="I12" i="3"/>
  <c r="I20" i="3"/>
  <c r="I3" i="3"/>
  <c r="J14" i="3"/>
  <c r="K8" i="3"/>
  <c r="K16" i="3"/>
  <c r="K24" i="3"/>
  <c r="J7" i="3"/>
  <c r="J15" i="3"/>
  <c r="J23" i="3"/>
  <c r="I6" i="3"/>
  <c r="I14" i="3"/>
  <c r="I22" i="3"/>
  <c r="K19" i="3"/>
  <c r="I9" i="3"/>
  <c r="I13" i="3"/>
  <c r="K9" i="3"/>
  <c r="K17" i="3"/>
  <c r="K25" i="3"/>
  <c r="J8" i="3"/>
  <c r="J16" i="3"/>
  <c r="J24" i="3"/>
  <c r="I7" i="3"/>
  <c r="I15" i="3"/>
  <c r="I23" i="3"/>
  <c r="K27" i="3"/>
  <c r="J26" i="3"/>
  <c r="I25" i="3"/>
  <c r="I19" i="3"/>
  <c r="K15" i="3"/>
  <c r="J22" i="3"/>
  <c r="H31" i="3"/>
  <c r="N6" i="3" s="1"/>
  <c r="M5" i="3"/>
  <c r="M13" i="3"/>
  <c r="M21" i="3"/>
  <c r="N3" i="3"/>
  <c r="L11" i="3"/>
  <c r="L19" i="3"/>
  <c r="L27" i="3"/>
  <c r="M22" i="3"/>
  <c r="L20" i="3"/>
  <c r="M18" i="3"/>
  <c r="L12" i="3"/>
  <c r="M7" i="3"/>
  <c r="M15" i="3"/>
  <c r="M23" i="3"/>
  <c r="L5" i="3"/>
  <c r="L13" i="3"/>
  <c r="L21" i="3"/>
  <c r="M8" i="3"/>
  <c r="M16" i="3"/>
  <c r="M24" i="3"/>
  <c r="L6" i="3"/>
  <c r="L14" i="3"/>
  <c r="L22" i="3"/>
  <c r="L8" i="3"/>
  <c r="M9" i="3"/>
  <c r="M17" i="3"/>
  <c r="M25" i="3"/>
  <c r="L7" i="3"/>
  <c r="L15" i="3"/>
  <c r="L23" i="3"/>
  <c r="M10" i="3"/>
  <c r="L24" i="3"/>
  <c r="M11" i="3"/>
  <c r="M19" i="3"/>
  <c r="M27" i="3"/>
  <c r="L9" i="3"/>
  <c r="L17" i="3"/>
  <c r="L25" i="3"/>
  <c r="L4" i="3"/>
  <c r="L16" i="3"/>
  <c r="M4" i="3"/>
  <c r="M12" i="3"/>
  <c r="M20" i="3"/>
  <c r="M3" i="3"/>
  <c r="L10" i="3"/>
  <c r="L18" i="3"/>
  <c r="L26" i="3"/>
  <c r="M6" i="3"/>
  <c r="M14" i="3"/>
  <c r="L3" i="3"/>
  <c r="M26" i="3"/>
  <c r="I35" i="2"/>
  <c r="I16" i="2"/>
  <c r="I37" i="2"/>
  <c r="I36" i="2"/>
  <c r="I32" i="2"/>
  <c r="I31" i="2"/>
  <c r="I22" i="2"/>
  <c r="I24" i="2"/>
  <c r="I18" i="2"/>
  <c r="I13" i="2"/>
  <c r="I38" i="2"/>
  <c r="I29" i="2"/>
  <c r="I34" i="2"/>
  <c r="I30" i="2"/>
  <c r="I15" i="2"/>
  <c r="I17" i="2"/>
  <c r="I19" i="2"/>
  <c r="I23" i="2"/>
  <c r="I25" i="2"/>
  <c r="I27" i="2"/>
  <c r="I26" i="2"/>
  <c r="I33" i="2"/>
  <c r="I21" i="2"/>
  <c r="I28" i="2"/>
  <c r="I20" i="2"/>
  <c r="L13" i="2" a="1"/>
  <c r="L14" i="2" l="1"/>
  <c r="L15" i="2"/>
  <c r="L21" i="2"/>
  <c r="L20" i="2"/>
  <c r="L17" i="2"/>
  <c r="L19" i="2"/>
  <c r="L16" i="2"/>
  <c r="L18" i="2"/>
  <c r="L13" i="2"/>
  <c r="M3" i="2" s="1"/>
  <c r="L23" i="2"/>
  <c r="L22" i="2"/>
</calcChain>
</file>

<file path=xl/sharedStrings.xml><?xml version="1.0" encoding="utf-8"?>
<sst xmlns="http://schemas.openxmlformats.org/spreadsheetml/2006/main" count="54" uniqueCount="41">
  <si>
    <t>n</t>
  </si>
  <si>
    <t>x1</t>
  </si>
  <si>
    <t>x2</t>
  </si>
  <si>
    <t>x3</t>
  </si>
  <si>
    <t>x4</t>
  </si>
  <si>
    <t>The 25 subgroups listed on the left have 4 readings</t>
  </si>
  <si>
    <t>per subgroup.  They are actually diameter readings</t>
  </si>
  <si>
    <t>taken from a MM micrometer at the 6mm mark.</t>
  </si>
  <si>
    <t>(e.g. reading subgroup 1, x1 is 6.35mm)</t>
  </si>
  <si>
    <t>The spec limits are 6.30mm and 6.50mm</t>
  </si>
  <si>
    <t>Create a Quality Engineering report for the process</t>
  </si>
  <si>
    <t>The report should include:</t>
  </si>
  <si>
    <t>a:</t>
  </si>
  <si>
    <t>grouped data analysis of all readings</t>
  </si>
  <si>
    <t>b:</t>
  </si>
  <si>
    <t>Cp calculations from grouped data</t>
  </si>
  <si>
    <t>c:</t>
  </si>
  <si>
    <t>SPC charts: Xbar &amp; R charts</t>
  </si>
  <si>
    <t>Cp calculations from control charts</t>
  </si>
  <si>
    <t>d:</t>
  </si>
  <si>
    <t>Add any pertinent discussion to the report</t>
  </si>
  <si>
    <t>The report should be no longer than 3 pages</t>
  </si>
  <si>
    <t>Avg</t>
  </si>
  <si>
    <t>Range</t>
  </si>
  <si>
    <t>UCLx</t>
  </si>
  <si>
    <t>LCLx</t>
  </si>
  <si>
    <t>Xbarbar</t>
  </si>
  <si>
    <t>Rbar</t>
  </si>
  <si>
    <t>UCLr</t>
  </si>
  <si>
    <t>LCLr</t>
  </si>
  <si>
    <t>Sx=</t>
  </si>
  <si>
    <t>xbar=</t>
  </si>
  <si>
    <t>Max=</t>
  </si>
  <si>
    <t>Min=</t>
  </si>
  <si>
    <t>UTL=</t>
  </si>
  <si>
    <t>LTL=</t>
  </si>
  <si>
    <t>Cp=</t>
  </si>
  <si>
    <t>Frequency</t>
  </si>
  <si>
    <t>LCL X Chart</t>
  </si>
  <si>
    <t>UCL X Chart</t>
  </si>
  <si>
    <t>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</si>
</sst>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0.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/>
    </xf>
    <xf numFmtId="2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right" vertical="center"/>
    </xf>
    <xf numFmtId="164" fontId="0" fillId="0" borderId="0" xfId="0" applyNumberFormat="1"/>
    <xf numFmtId="165" fontId="0" fillId="0" borderId="0" xfId="0" applyNumberFormat="1"/>
    <xf numFmtId="165" fontId="0" fillId="0" borderId="0" xfId="0" applyNumberForma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Frequency Chart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'Grouped Data'!$K$13:$K$23</c:f>
              <c:numCache>
                <c:formatCode>General</c:formatCode>
                <c:ptCount val="11"/>
                <c:pt idx="0">
                  <c:v>6.25</c:v>
                </c:pt>
                <c:pt idx="1">
                  <c:v>6.3</c:v>
                </c:pt>
                <c:pt idx="2">
                  <c:v>6.35</c:v>
                </c:pt>
                <c:pt idx="3">
                  <c:v>6.3999999999999995</c:v>
                </c:pt>
                <c:pt idx="4">
                  <c:v>6.4499999999999993</c:v>
                </c:pt>
                <c:pt idx="5">
                  <c:v>6.4999999999999991</c:v>
                </c:pt>
                <c:pt idx="6">
                  <c:v>6.5499999999999989</c:v>
                </c:pt>
                <c:pt idx="7">
                  <c:v>6.5999999999999988</c:v>
                </c:pt>
                <c:pt idx="8">
                  <c:v>6.6499999999999986</c:v>
                </c:pt>
                <c:pt idx="9">
                  <c:v>6.6999999999999984</c:v>
                </c:pt>
                <c:pt idx="10">
                  <c:v>6.7499999999999982</c:v>
                </c:pt>
              </c:numCache>
            </c:numRef>
          </c:cat>
          <c:val>
            <c:numRef>
              <c:f>'Grouped Data'!$L$13:$L$23</c:f>
              <c:numCache>
                <c:formatCode>General</c:formatCode>
                <c:ptCount val="11"/>
                <c:pt idx="0">
                  <c:v>0</c:v>
                </c:pt>
                <c:pt idx="1">
                  <c:v>3</c:v>
                </c:pt>
                <c:pt idx="2">
                  <c:v>14</c:v>
                </c:pt>
                <c:pt idx="3">
                  <c:v>31</c:v>
                </c:pt>
                <c:pt idx="4">
                  <c:v>32</c:v>
                </c:pt>
                <c:pt idx="5">
                  <c:v>12</c:v>
                </c:pt>
                <c:pt idx="6">
                  <c:v>1</c:v>
                </c:pt>
                <c:pt idx="7">
                  <c:v>4</c:v>
                </c:pt>
                <c:pt idx="8">
                  <c:v>1</c:v>
                </c:pt>
                <c:pt idx="9">
                  <c:v>2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F1D-4D51-B164-311791F9F7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95098352"/>
        <c:axId val="295101096"/>
      </c:barChart>
      <c:catAx>
        <c:axId val="29509835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Data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95101096"/>
        <c:crosses val="autoZero"/>
        <c:auto val="1"/>
        <c:lblAlgn val="ctr"/>
        <c:lblOffset val="100"/>
        <c:noMultiLvlLbl val="0"/>
      </c:catAx>
      <c:valAx>
        <c:axId val="2951010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Frequency</a:t>
                </a:r>
              </a:p>
            </c:rich>
          </c:tx>
          <c:layout>
            <c:manualLayout>
              <c:xMode val="edge"/>
              <c:yMode val="edge"/>
              <c:x val="3.0555555555555555E-2"/>
              <c:y val="0.373247758246040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950983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73956323848933903"/>
          <c:y val="0.29370919238882776"/>
        </c:manualLayout>
      </c:layout>
      <c:overlay val="0"/>
      <c:spPr>
        <a:noFill/>
        <a:ln w="25400">
          <a:noFill/>
        </a:ln>
      </c:spPr>
      <c:txPr>
        <a:bodyPr rot="0" vert="horz"/>
        <a:lstStyle/>
        <a:p>
          <a:pPr>
            <a:defRPr/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8.0139170925152006E-2"/>
          <c:y val="2.940333958365068E-2"/>
          <c:w val="0.89046409623211142"/>
          <c:h val="0.76005157018689251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[1]Problem!$V$13:$V$73</c:f>
              <c:numCache>
                <c:formatCode>General</c:formatCode>
                <c:ptCount val="61"/>
                <c:pt idx="0">
                  <c:v>-3</c:v>
                </c:pt>
                <c:pt idx="1">
                  <c:v>-2.9</c:v>
                </c:pt>
                <c:pt idx="2">
                  <c:v>-2.8</c:v>
                </c:pt>
                <c:pt idx="3">
                  <c:v>-2.6999999999999997</c:v>
                </c:pt>
                <c:pt idx="4">
                  <c:v>-2.5999999999999996</c:v>
                </c:pt>
                <c:pt idx="5">
                  <c:v>-2.4999999999999996</c:v>
                </c:pt>
                <c:pt idx="6">
                  <c:v>-2.3999999999999995</c:v>
                </c:pt>
                <c:pt idx="7">
                  <c:v>-2.2999999999999994</c:v>
                </c:pt>
                <c:pt idx="8">
                  <c:v>-2.1999999999999993</c:v>
                </c:pt>
                <c:pt idx="9">
                  <c:v>-2.0999999999999992</c:v>
                </c:pt>
                <c:pt idx="10">
                  <c:v>-1.9999999999999991</c:v>
                </c:pt>
                <c:pt idx="11">
                  <c:v>-1.899999999999999</c:v>
                </c:pt>
                <c:pt idx="12">
                  <c:v>-1.7999999999999989</c:v>
                </c:pt>
                <c:pt idx="13">
                  <c:v>-1.6999999999999988</c:v>
                </c:pt>
                <c:pt idx="14">
                  <c:v>-1.5999999999999988</c:v>
                </c:pt>
                <c:pt idx="15">
                  <c:v>-1.4999999999999987</c:v>
                </c:pt>
                <c:pt idx="16">
                  <c:v>-1.3999999999999986</c:v>
                </c:pt>
                <c:pt idx="17">
                  <c:v>-1.2999999999999985</c:v>
                </c:pt>
                <c:pt idx="18">
                  <c:v>-1.1999999999999984</c:v>
                </c:pt>
                <c:pt idx="19">
                  <c:v>-1.0999999999999983</c:v>
                </c:pt>
                <c:pt idx="20">
                  <c:v>-0.99999999999999833</c:v>
                </c:pt>
                <c:pt idx="21">
                  <c:v>-0.89999999999999836</c:v>
                </c:pt>
                <c:pt idx="22">
                  <c:v>-0.79999999999999838</c:v>
                </c:pt>
                <c:pt idx="23">
                  <c:v>-0.6999999999999984</c:v>
                </c:pt>
                <c:pt idx="24">
                  <c:v>-0.59999999999999842</c:v>
                </c:pt>
                <c:pt idx="25">
                  <c:v>-0.49999999999999845</c:v>
                </c:pt>
                <c:pt idx="26">
                  <c:v>-0.39999999999999847</c:v>
                </c:pt>
                <c:pt idx="27">
                  <c:v>-0.29999999999999849</c:v>
                </c:pt>
                <c:pt idx="28">
                  <c:v>-0.19999999999999848</c:v>
                </c:pt>
                <c:pt idx="29">
                  <c:v>-9.9999999999998479E-2</c:v>
                </c:pt>
                <c:pt idx="30">
                  <c:v>1.5265566588595902E-15</c:v>
                </c:pt>
                <c:pt idx="31">
                  <c:v>0.10000000000000153</c:v>
                </c:pt>
                <c:pt idx="32">
                  <c:v>0.20000000000000154</c:v>
                </c:pt>
                <c:pt idx="33">
                  <c:v>0.30000000000000154</c:v>
                </c:pt>
                <c:pt idx="34">
                  <c:v>0.40000000000000158</c:v>
                </c:pt>
                <c:pt idx="35">
                  <c:v>0.50000000000000155</c:v>
                </c:pt>
                <c:pt idx="36">
                  <c:v>0.60000000000000153</c:v>
                </c:pt>
                <c:pt idx="37">
                  <c:v>0.70000000000000151</c:v>
                </c:pt>
                <c:pt idx="38">
                  <c:v>0.80000000000000149</c:v>
                </c:pt>
                <c:pt idx="39">
                  <c:v>0.90000000000000147</c:v>
                </c:pt>
                <c:pt idx="40">
                  <c:v>1.0000000000000016</c:v>
                </c:pt>
                <c:pt idx="41">
                  <c:v>1.1000000000000016</c:v>
                </c:pt>
                <c:pt idx="42">
                  <c:v>1.2000000000000017</c:v>
                </c:pt>
                <c:pt idx="43">
                  <c:v>1.3000000000000018</c:v>
                </c:pt>
                <c:pt idx="44">
                  <c:v>1.4000000000000019</c:v>
                </c:pt>
                <c:pt idx="45">
                  <c:v>1.500000000000002</c:v>
                </c:pt>
                <c:pt idx="46">
                  <c:v>1.6000000000000021</c:v>
                </c:pt>
                <c:pt idx="47">
                  <c:v>1.7000000000000022</c:v>
                </c:pt>
                <c:pt idx="48">
                  <c:v>1.8000000000000023</c:v>
                </c:pt>
                <c:pt idx="49">
                  <c:v>1.9000000000000024</c:v>
                </c:pt>
                <c:pt idx="50">
                  <c:v>2.0000000000000022</c:v>
                </c:pt>
                <c:pt idx="51">
                  <c:v>2.1000000000000023</c:v>
                </c:pt>
                <c:pt idx="52">
                  <c:v>2.2000000000000024</c:v>
                </c:pt>
                <c:pt idx="53">
                  <c:v>2.3000000000000025</c:v>
                </c:pt>
                <c:pt idx="54">
                  <c:v>2.4000000000000026</c:v>
                </c:pt>
                <c:pt idx="55">
                  <c:v>2.5000000000000027</c:v>
                </c:pt>
                <c:pt idx="56">
                  <c:v>2.6000000000000028</c:v>
                </c:pt>
                <c:pt idx="57">
                  <c:v>2.7000000000000028</c:v>
                </c:pt>
                <c:pt idx="58">
                  <c:v>2.8000000000000029</c:v>
                </c:pt>
                <c:pt idx="59">
                  <c:v>2.900000000000003</c:v>
                </c:pt>
                <c:pt idx="60">
                  <c:v>3.0000000000000031</c:v>
                </c:pt>
              </c:numCache>
            </c:numRef>
          </c:cat>
          <c:val>
            <c:numRef>
              <c:f>[1]Problem!$W$13:$W$73</c:f>
              <c:numCache>
                <c:formatCode>General</c:formatCode>
                <c:ptCount val="61"/>
                <c:pt idx="0">
                  <c:v>4.4318484119380075E-3</c:v>
                </c:pt>
                <c:pt idx="1">
                  <c:v>5.9525324197758538E-3</c:v>
                </c:pt>
                <c:pt idx="2">
                  <c:v>7.9154515829799686E-3</c:v>
                </c:pt>
                <c:pt idx="3">
                  <c:v>1.0420934814422605E-2</c:v>
                </c:pt>
                <c:pt idx="4">
                  <c:v>1.3582969233685634E-2</c:v>
                </c:pt>
                <c:pt idx="5">
                  <c:v>1.7528300493568554E-2</c:v>
                </c:pt>
                <c:pt idx="6">
                  <c:v>2.2394530294842931E-2</c:v>
                </c:pt>
                <c:pt idx="7">
                  <c:v>2.832703774160121E-2</c:v>
                </c:pt>
                <c:pt idx="8">
                  <c:v>3.5474592846231487E-2</c:v>
                </c:pt>
                <c:pt idx="9">
                  <c:v>4.3983595980427267E-2</c:v>
                </c:pt>
                <c:pt idx="10">
                  <c:v>5.3990966513188146E-2</c:v>
                </c:pt>
                <c:pt idx="11">
                  <c:v>6.561581477467672E-2</c:v>
                </c:pt>
                <c:pt idx="12">
                  <c:v>7.8950158300894302E-2</c:v>
                </c:pt>
                <c:pt idx="13">
                  <c:v>9.4049077376887114E-2</c:v>
                </c:pt>
                <c:pt idx="14">
                  <c:v>0.11092083467945579</c:v>
                </c:pt>
                <c:pt idx="15">
                  <c:v>0.12951759566589199</c:v>
                </c:pt>
                <c:pt idx="16">
                  <c:v>0.14972746563574515</c:v>
                </c:pt>
                <c:pt idx="17">
                  <c:v>0.17136859204780769</c:v>
                </c:pt>
                <c:pt idx="18">
                  <c:v>0.19418605498321331</c:v>
                </c:pt>
                <c:pt idx="19">
                  <c:v>0.21785217703255097</c:v>
                </c:pt>
                <c:pt idx="20">
                  <c:v>0.24197072451914375</c:v>
                </c:pt>
                <c:pt idx="21">
                  <c:v>0.26608524989875521</c:v>
                </c:pt>
                <c:pt idx="22">
                  <c:v>0.28969155276148312</c:v>
                </c:pt>
                <c:pt idx="23">
                  <c:v>0.3122539333667616</c:v>
                </c:pt>
                <c:pt idx="24">
                  <c:v>0.33322460289179995</c:v>
                </c:pt>
                <c:pt idx="25">
                  <c:v>0.3520653267642998</c:v>
                </c:pt>
                <c:pt idx="26">
                  <c:v>0.36827014030332356</c:v>
                </c:pt>
                <c:pt idx="27">
                  <c:v>0.38138781546052425</c:v>
                </c:pt>
                <c:pt idx="28">
                  <c:v>0.39104269397545599</c:v>
                </c:pt>
                <c:pt idx="29">
                  <c:v>0.39695254747701186</c:v>
                </c:pt>
                <c:pt idx="30">
                  <c:v>0.3989422804014327</c:v>
                </c:pt>
                <c:pt idx="31">
                  <c:v>0.39695254747701175</c:v>
                </c:pt>
                <c:pt idx="32">
                  <c:v>0.39104269397545577</c:v>
                </c:pt>
                <c:pt idx="33">
                  <c:v>0.38138781546052397</c:v>
                </c:pt>
                <c:pt idx="34">
                  <c:v>0.36827014030332311</c:v>
                </c:pt>
                <c:pt idx="35">
                  <c:v>0.35206532676429919</c:v>
                </c:pt>
                <c:pt idx="36">
                  <c:v>0.33322460289179934</c:v>
                </c:pt>
                <c:pt idx="37">
                  <c:v>0.31225393336676094</c:v>
                </c:pt>
                <c:pt idx="38">
                  <c:v>0.2896915527614824</c:v>
                </c:pt>
                <c:pt idx="39">
                  <c:v>0.26608524989875448</c:v>
                </c:pt>
                <c:pt idx="40">
                  <c:v>0.241970724519143</c:v>
                </c:pt>
                <c:pt idx="41">
                  <c:v>0.21785217703255014</c:v>
                </c:pt>
                <c:pt idx="42">
                  <c:v>0.19418605498321254</c:v>
                </c:pt>
                <c:pt idx="43">
                  <c:v>0.17136859204780694</c:v>
                </c:pt>
                <c:pt idx="44">
                  <c:v>0.14972746563574449</c:v>
                </c:pt>
                <c:pt idx="45">
                  <c:v>0.12951759566589133</c:v>
                </c:pt>
                <c:pt idx="46">
                  <c:v>0.1109208346794552</c:v>
                </c:pt>
                <c:pt idx="47">
                  <c:v>9.4049077376886586E-2</c:v>
                </c:pt>
                <c:pt idx="48">
                  <c:v>7.8950158300893844E-2</c:v>
                </c:pt>
                <c:pt idx="49">
                  <c:v>6.5615814774676304E-2</c:v>
                </c:pt>
                <c:pt idx="50">
                  <c:v>5.3990966513187813E-2</c:v>
                </c:pt>
                <c:pt idx="51">
                  <c:v>4.3983595980426976E-2</c:v>
                </c:pt>
                <c:pt idx="52">
                  <c:v>3.5474592846231251E-2</c:v>
                </c:pt>
                <c:pt idx="53">
                  <c:v>2.8327037741601009E-2</c:v>
                </c:pt>
                <c:pt idx="54">
                  <c:v>2.2394530294842761E-2</c:v>
                </c:pt>
                <c:pt idx="55">
                  <c:v>1.7528300493568419E-2</c:v>
                </c:pt>
                <c:pt idx="56">
                  <c:v>1.3582969233685523E-2</c:v>
                </c:pt>
                <c:pt idx="57">
                  <c:v>1.0420934814422515E-2</c:v>
                </c:pt>
                <c:pt idx="58">
                  <c:v>7.9154515829798974E-3</c:v>
                </c:pt>
                <c:pt idx="59">
                  <c:v>5.9525324197758009E-3</c:v>
                </c:pt>
                <c:pt idx="60">
                  <c:v>4.4318484119379676E-3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1F-48D3-9C3C-7B21736B2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5095216"/>
        <c:axId val="295095608"/>
      </c:lineChart>
      <c:catAx>
        <c:axId val="29509521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95095608"/>
        <c:crosses val="autoZero"/>
        <c:auto val="1"/>
        <c:lblAlgn val="ctr"/>
        <c:lblOffset val="100"/>
        <c:noMultiLvlLbl val="0"/>
      </c:catAx>
      <c:valAx>
        <c:axId val="295095608"/>
        <c:scaling>
          <c:orientation val="minMax"/>
        </c:scaling>
        <c:delete val="0"/>
        <c:axPos val="l"/>
        <c:title>
          <c:overlay val="0"/>
        </c:title>
        <c:numFmt formatCode="General" sourceLinked="1"/>
        <c:majorTickMark val="none"/>
        <c:minorTickMark val="none"/>
        <c:tickLblPos val="nextTo"/>
        <c:spPr>
          <a:ln w="6350">
            <a:noFill/>
          </a:ln>
        </c:spPr>
        <c:txPr>
          <a:bodyPr rot="-60000000" vert="horz"/>
          <a:lstStyle/>
          <a:p>
            <a:pPr>
              <a:defRPr/>
            </a:pPr>
            <a:endParaRPr lang="en-US"/>
          </a:p>
        </c:txPr>
        <c:crossAx val="29509521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 cap="flat" cmpd="sng" algn="ctr">
      <a:noFill/>
      <a:round/>
    </a:ln>
    <a:effectLst>
      <a:outerShdw blurRad="50800" dist="50800" dir="5400000" algn="ctr" rotWithShape="0">
        <a:schemeClr val="bg1"/>
      </a:outerShdw>
    </a:effectLst>
  </c:spPr>
  <c:txPr>
    <a:bodyPr/>
    <a:lstStyle/>
    <a:p>
      <a:pPr>
        <a:defRPr>
          <a:noFill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Average Chart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'Control Charts'!$G$3:$G$27</c:f>
              <c:numCache>
                <c:formatCode>0.00</c:formatCode>
                <c:ptCount val="25"/>
                <c:pt idx="0">
                  <c:v>36</c:v>
                </c:pt>
                <c:pt idx="1">
                  <c:v>40</c:v>
                </c:pt>
                <c:pt idx="2">
                  <c:v>36</c:v>
                </c:pt>
                <c:pt idx="3">
                  <c:v>65</c:v>
                </c:pt>
                <c:pt idx="4">
                  <c:v>39</c:v>
                </c:pt>
                <c:pt idx="5">
                  <c:v>40</c:v>
                </c:pt>
                <c:pt idx="6">
                  <c:v>43</c:v>
                </c:pt>
                <c:pt idx="7">
                  <c:v>37</c:v>
                </c:pt>
                <c:pt idx="8">
                  <c:v>46</c:v>
                </c:pt>
                <c:pt idx="9">
                  <c:v>42</c:v>
                </c:pt>
                <c:pt idx="10">
                  <c:v>39</c:v>
                </c:pt>
                <c:pt idx="11">
                  <c:v>38</c:v>
                </c:pt>
                <c:pt idx="12">
                  <c:v>40</c:v>
                </c:pt>
                <c:pt idx="13">
                  <c:v>41</c:v>
                </c:pt>
                <c:pt idx="14">
                  <c:v>45</c:v>
                </c:pt>
                <c:pt idx="15">
                  <c:v>34</c:v>
                </c:pt>
                <c:pt idx="16">
                  <c:v>36</c:v>
                </c:pt>
                <c:pt idx="17">
                  <c:v>42</c:v>
                </c:pt>
                <c:pt idx="18">
                  <c:v>37.75</c:v>
                </c:pt>
                <c:pt idx="19">
                  <c:v>51</c:v>
                </c:pt>
                <c:pt idx="20">
                  <c:v>40</c:v>
                </c:pt>
                <c:pt idx="21">
                  <c:v>39</c:v>
                </c:pt>
                <c:pt idx="22">
                  <c:v>39</c:v>
                </c:pt>
                <c:pt idx="23">
                  <c:v>38</c:v>
                </c:pt>
                <c:pt idx="24">
                  <c:v>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249-4053-BC2D-C5AB898C146E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'Control Charts'!$I$3:$I$27</c:f>
              <c:numCache>
                <c:formatCode>0.0</c:formatCode>
                <c:ptCount val="25"/>
                <c:pt idx="0">
                  <c:v>47.376040000000003</c:v>
                </c:pt>
                <c:pt idx="1">
                  <c:v>47.376040000000003</c:v>
                </c:pt>
                <c:pt idx="2">
                  <c:v>47.376040000000003</c:v>
                </c:pt>
                <c:pt idx="3">
                  <c:v>47.376040000000003</c:v>
                </c:pt>
                <c:pt idx="4">
                  <c:v>47.376040000000003</c:v>
                </c:pt>
                <c:pt idx="5">
                  <c:v>47.376040000000003</c:v>
                </c:pt>
                <c:pt idx="6">
                  <c:v>47.376040000000003</c:v>
                </c:pt>
                <c:pt idx="7">
                  <c:v>47.376040000000003</c:v>
                </c:pt>
                <c:pt idx="8">
                  <c:v>47.376040000000003</c:v>
                </c:pt>
                <c:pt idx="9">
                  <c:v>47.376040000000003</c:v>
                </c:pt>
                <c:pt idx="10">
                  <c:v>47.376040000000003</c:v>
                </c:pt>
                <c:pt idx="11">
                  <c:v>47.376040000000003</c:v>
                </c:pt>
                <c:pt idx="12">
                  <c:v>47.376040000000003</c:v>
                </c:pt>
                <c:pt idx="13">
                  <c:v>47.376040000000003</c:v>
                </c:pt>
                <c:pt idx="14">
                  <c:v>47.376040000000003</c:v>
                </c:pt>
                <c:pt idx="15">
                  <c:v>47.376040000000003</c:v>
                </c:pt>
                <c:pt idx="16">
                  <c:v>47.376040000000003</c:v>
                </c:pt>
                <c:pt idx="17">
                  <c:v>47.376040000000003</c:v>
                </c:pt>
                <c:pt idx="18">
                  <c:v>47.376040000000003</c:v>
                </c:pt>
                <c:pt idx="19">
                  <c:v>47.376040000000003</c:v>
                </c:pt>
                <c:pt idx="20">
                  <c:v>47.376040000000003</c:v>
                </c:pt>
                <c:pt idx="21">
                  <c:v>47.376040000000003</c:v>
                </c:pt>
                <c:pt idx="22">
                  <c:v>47.376040000000003</c:v>
                </c:pt>
                <c:pt idx="23">
                  <c:v>47.376040000000003</c:v>
                </c:pt>
                <c:pt idx="24">
                  <c:v>47.376040000000003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9-4053-BC2D-C5AB898C146E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'Control Charts'!$J$3:$J$27</c:f>
              <c:numCache>
                <c:formatCode>0.0</c:formatCode>
                <c:ptCount val="25"/>
                <c:pt idx="0">
                  <c:v>34.603960000000001</c:v>
                </c:pt>
                <c:pt idx="1">
                  <c:v>34.603960000000001</c:v>
                </c:pt>
                <c:pt idx="2">
                  <c:v>34.603960000000001</c:v>
                </c:pt>
                <c:pt idx="3">
                  <c:v>34.603960000000001</c:v>
                </c:pt>
                <c:pt idx="4">
                  <c:v>34.603960000000001</c:v>
                </c:pt>
                <c:pt idx="5">
                  <c:v>34.603960000000001</c:v>
                </c:pt>
                <c:pt idx="6">
                  <c:v>34.603960000000001</c:v>
                </c:pt>
                <c:pt idx="7">
                  <c:v>34.603960000000001</c:v>
                </c:pt>
                <c:pt idx="8">
                  <c:v>34.603960000000001</c:v>
                </c:pt>
                <c:pt idx="9">
                  <c:v>34.603960000000001</c:v>
                </c:pt>
                <c:pt idx="10">
                  <c:v>34.603960000000001</c:v>
                </c:pt>
                <c:pt idx="11">
                  <c:v>34.603960000000001</c:v>
                </c:pt>
                <c:pt idx="12">
                  <c:v>34.603960000000001</c:v>
                </c:pt>
                <c:pt idx="13">
                  <c:v>34.603960000000001</c:v>
                </c:pt>
                <c:pt idx="14">
                  <c:v>34.603960000000001</c:v>
                </c:pt>
                <c:pt idx="15">
                  <c:v>34.603960000000001</c:v>
                </c:pt>
                <c:pt idx="16">
                  <c:v>34.603960000000001</c:v>
                </c:pt>
                <c:pt idx="17">
                  <c:v>34.603960000000001</c:v>
                </c:pt>
                <c:pt idx="18">
                  <c:v>34.603960000000001</c:v>
                </c:pt>
                <c:pt idx="19">
                  <c:v>34.603960000000001</c:v>
                </c:pt>
                <c:pt idx="20">
                  <c:v>34.603960000000001</c:v>
                </c:pt>
                <c:pt idx="21">
                  <c:v>34.603960000000001</c:v>
                </c:pt>
                <c:pt idx="22">
                  <c:v>34.603960000000001</c:v>
                </c:pt>
                <c:pt idx="23">
                  <c:v>34.603960000000001</c:v>
                </c:pt>
                <c:pt idx="24">
                  <c:v>34.603960000000001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249-4053-BC2D-C5AB898C146E}"/>
            </c:ext>
          </c:extLst>
        </c:ser>
        <c:ser>
          <c:idx val="3"/>
          <c:order val="3"/>
          <c:tx>
            <c:strRef>
              <c:f>'Control Charts'!$K$3:$K$27</c:f>
              <c:strCache>
                <c:ptCount val="25"/>
                <c:pt idx="0">
                  <c:v>41.0</c:v>
                </c:pt>
                <c:pt idx="1">
                  <c:v>41.0</c:v>
                </c:pt>
                <c:pt idx="2">
                  <c:v>41.0</c:v>
                </c:pt>
                <c:pt idx="3">
                  <c:v>41.0</c:v>
                </c:pt>
                <c:pt idx="4">
                  <c:v>41.0</c:v>
                </c:pt>
                <c:pt idx="5">
                  <c:v>41.0</c:v>
                </c:pt>
                <c:pt idx="6">
                  <c:v>41.0</c:v>
                </c:pt>
                <c:pt idx="7">
                  <c:v>41.0</c:v>
                </c:pt>
                <c:pt idx="8">
                  <c:v>41.0</c:v>
                </c:pt>
                <c:pt idx="9">
                  <c:v>41.0</c:v>
                </c:pt>
                <c:pt idx="10">
                  <c:v>41.0</c:v>
                </c:pt>
                <c:pt idx="11">
                  <c:v>41.0</c:v>
                </c:pt>
                <c:pt idx="12">
                  <c:v>41.0</c:v>
                </c:pt>
                <c:pt idx="13">
                  <c:v>41.0</c:v>
                </c:pt>
                <c:pt idx="14">
                  <c:v>41.0</c:v>
                </c:pt>
                <c:pt idx="15">
                  <c:v>41.0</c:v>
                </c:pt>
                <c:pt idx="16">
                  <c:v>41.0</c:v>
                </c:pt>
                <c:pt idx="17">
                  <c:v>41.0</c:v>
                </c:pt>
                <c:pt idx="18">
                  <c:v>41.0</c:v>
                </c:pt>
                <c:pt idx="19">
                  <c:v>41.0</c:v>
                </c:pt>
                <c:pt idx="20">
                  <c:v>41.0</c:v>
                </c:pt>
                <c:pt idx="21">
                  <c:v>41.0</c:v>
                </c:pt>
                <c:pt idx="22">
                  <c:v>41.0</c:v>
                </c:pt>
                <c:pt idx="23">
                  <c:v>41.0</c:v>
                </c:pt>
                <c:pt idx="24">
                  <c:v>41.0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val>
            <c:numRef>
              <c:f>'Control Charts'!$K$3:$K$27</c:f>
              <c:numCache>
                <c:formatCode>0.0</c:formatCode>
                <c:ptCount val="25"/>
                <c:pt idx="0">
                  <c:v>40.99</c:v>
                </c:pt>
                <c:pt idx="1">
                  <c:v>40.99</c:v>
                </c:pt>
                <c:pt idx="2">
                  <c:v>40.99</c:v>
                </c:pt>
                <c:pt idx="3">
                  <c:v>40.99</c:v>
                </c:pt>
                <c:pt idx="4">
                  <c:v>40.99</c:v>
                </c:pt>
                <c:pt idx="5">
                  <c:v>40.99</c:v>
                </c:pt>
                <c:pt idx="6">
                  <c:v>40.99</c:v>
                </c:pt>
                <c:pt idx="7">
                  <c:v>40.99</c:v>
                </c:pt>
                <c:pt idx="8">
                  <c:v>40.99</c:v>
                </c:pt>
                <c:pt idx="9">
                  <c:v>40.99</c:v>
                </c:pt>
                <c:pt idx="10">
                  <c:v>40.99</c:v>
                </c:pt>
                <c:pt idx="11">
                  <c:v>40.99</c:v>
                </c:pt>
                <c:pt idx="12">
                  <c:v>40.99</c:v>
                </c:pt>
                <c:pt idx="13">
                  <c:v>40.99</c:v>
                </c:pt>
                <c:pt idx="14">
                  <c:v>40.99</c:v>
                </c:pt>
                <c:pt idx="15">
                  <c:v>40.99</c:v>
                </c:pt>
                <c:pt idx="16">
                  <c:v>40.99</c:v>
                </c:pt>
                <c:pt idx="17">
                  <c:v>40.99</c:v>
                </c:pt>
                <c:pt idx="18">
                  <c:v>40.99</c:v>
                </c:pt>
                <c:pt idx="19">
                  <c:v>40.99</c:v>
                </c:pt>
                <c:pt idx="20">
                  <c:v>40.99</c:v>
                </c:pt>
                <c:pt idx="21">
                  <c:v>40.99</c:v>
                </c:pt>
                <c:pt idx="22">
                  <c:v>40.99</c:v>
                </c:pt>
                <c:pt idx="23">
                  <c:v>40.99</c:v>
                </c:pt>
                <c:pt idx="24">
                  <c:v>40.99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9-4053-BC2D-C5AB898C14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0614976"/>
        <c:axId val="130612232"/>
      </c:lineChart>
      <c:catAx>
        <c:axId val="13061497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Subgroup Number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0612232"/>
        <c:crosses val="autoZero"/>
        <c:auto val="1"/>
        <c:lblAlgn val="ctr"/>
        <c:lblOffset val="100"/>
        <c:noMultiLvlLbl val="0"/>
      </c:catAx>
      <c:valAx>
        <c:axId val="130612232"/>
        <c:scaling>
          <c:orientation val="minMax"/>
          <c:min val="3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Subgroup Averages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306149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Range Chart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'Control Charts'!$H$3:$H$27</c:f>
              <c:numCache>
                <c:formatCode>0.000</c:formatCode>
                <c:ptCount val="25"/>
                <c:pt idx="0">
                  <c:v>8</c:v>
                </c:pt>
                <c:pt idx="1">
                  <c:v>10</c:v>
                </c:pt>
                <c:pt idx="2">
                  <c:v>6</c:v>
                </c:pt>
                <c:pt idx="3">
                  <c:v>10</c:v>
                </c:pt>
                <c:pt idx="4">
                  <c:v>10</c:v>
                </c:pt>
                <c:pt idx="5">
                  <c:v>9</c:v>
                </c:pt>
                <c:pt idx="6">
                  <c:v>5</c:v>
                </c:pt>
                <c:pt idx="7">
                  <c:v>8</c:v>
                </c:pt>
                <c:pt idx="8">
                  <c:v>4</c:v>
                </c:pt>
                <c:pt idx="9">
                  <c:v>11</c:v>
                </c:pt>
                <c:pt idx="10">
                  <c:v>3</c:v>
                </c:pt>
                <c:pt idx="11">
                  <c:v>4</c:v>
                </c:pt>
                <c:pt idx="12">
                  <c:v>12</c:v>
                </c:pt>
                <c:pt idx="13">
                  <c:v>7</c:v>
                </c:pt>
                <c:pt idx="14">
                  <c:v>8</c:v>
                </c:pt>
                <c:pt idx="15">
                  <c:v>10</c:v>
                </c:pt>
                <c:pt idx="16">
                  <c:v>12</c:v>
                </c:pt>
                <c:pt idx="17">
                  <c:v>30</c:v>
                </c:pt>
                <c:pt idx="18">
                  <c:v>6</c:v>
                </c:pt>
                <c:pt idx="19">
                  <c:v>11</c:v>
                </c:pt>
                <c:pt idx="20">
                  <c:v>8</c:v>
                </c:pt>
                <c:pt idx="21">
                  <c:v>7</c:v>
                </c:pt>
                <c:pt idx="22">
                  <c:v>6</c:v>
                </c:pt>
                <c:pt idx="23">
                  <c:v>8</c:v>
                </c:pt>
                <c:pt idx="24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558-42E9-8182-C0E61E8B05F8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'Control Charts'!$L$3:$L$27</c:f>
              <c:numCache>
                <c:formatCode>0.0</c:formatCode>
                <c:ptCount val="25"/>
                <c:pt idx="0">
                  <c:v>8.76</c:v>
                </c:pt>
                <c:pt idx="1">
                  <c:v>8.76</c:v>
                </c:pt>
                <c:pt idx="2">
                  <c:v>8.76</c:v>
                </c:pt>
                <c:pt idx="3">
                  <c:v>8.76</c:v>
                </c:pt>
                <c:pt idx="4">
                  <c:v>8.76</c:v>
                </c:pt>
                <c:pt idx="5">
                  <c:v>8.76</c:v>
                </c:pt>
                <c:pt idx="6">
                  <c:v>8.76</c:v>
                </c:pt>
                <c:pt idx="7">
                  <c:v>8.76</c:v>
                </c:pt>
                <c:pt idx="8">
                  <c:v>8.76</c:v>
                </c:pt>
                <c:pt idx="9">
                  <c:v>8.76</c:v>
                </c:pt>
                <c:pt idx="10">
                  <c:v>8.76</c:v>
                </c:pt>
                <c:pt idx="11">
                  <c:v>8.76</c:v>
                </c:pt>
                <c:pt idx="12">
                  <c:v>8.76</c:v>
                </c:pt>
                <c:pt idx="13">
                  <c:v>8.76</c:v>
                </c:pt>
                <c:pt idx="14">
                  <c:v>8.76</c:v>
                </c:pt>
                <c:pt idx="15">
                  <c:v>8.76</c:v>
                </c:pt>
                <c:pt idx="16">
                  <c:v>8.76</c:v>
                </c:pt>
                <c:pt idx="17">
                  <c:v>8.76</c:v>
                </c:pt>
                <c:pt idx="18">
                  <c:v>8.76</c:v>
                </c:pt>
                <c:pt idx="19">
                  <c:v>8.76</c:v>
                </c:pt>
                <c:pt idx="20">
                  <c:v>8.76</c:v>
                </c:pt>
                <c:pt idx="21">
                  <c:v>8.76</c:v>
                </c:pt>
                <c:pt idx="22">
                  <c:v>8.76</c:v>
                </c:pt>
                <c:pt idx="23">
                  <c:v>8.76</c:v>
                </c:pt>
                <c:pt idx="24">
                  <c:v>8.76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558-42E9-8182-C0E61E8B05F8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'Control Charts'!$M$3:$M$27</c:f>
              <c:numCache>
                <c:formatCode>0.0</c:formatCode>
                <c:ptCount val="25"/>
                <c:pt idx="0">
                  <c:v>19.990320000000001</c:v>
                </c:pt>
                <c:pt idx="1">
                  <c:v>19.990320000000001</c:v>
                </c:pt>
                <c:pt idx="2">
                  <c:v>19.990320000000001</c:v>
                </c:pt>
                <c:pt idx="3">
                  <c:v>19.990320000000001</c:v>
                </c:pt>
                <c:pt idx="4">
                  <c:v>19.990320000000001</c:v>
                </c:pt>
                <c:pt idx="5">
                  <c:v>19.990320000000001</c:v>
                </c:pt>
                <c:pt idx="6">
                  <c:v>19.990320000000001</c:v>
                </c:pt>
                <c:pt idx="7">
                  <c:v>19.990320000000001</c:v>
                </c:pt>
                <c:pt idx="8">
                  <c:v>19.990320000000001</c:v>
                </c:pt>
                <c:pt idx="9">
                  <c:v>19.990320000000001</c:v>
                </c:pt>
                <c:pt idx="10">
                  <c:v>19.990320000000001</c:v>
                </c:pt>
                <c:pt idx="11">
                  <c:v>19.990320000000001</c:v>
                </c:pt>
                <c:pt idx="12">
                  <c:v>19.990320000000001</c:v>
                </c:pt>
                <c:pt idx="13">
                  <c:v>19.990320000000001</c:v>
                </c:pt>
                <c:pt idx="14">
                  <c:v>19.990320000000001</c:v>
                </c:pt>
                <c:pt idx="15">
                  <c:v>19.990320000000001</c:v>
                </c:pt>
                <c:pt idx="16">
                  <c:v>19.990320000000001</c:v>
                </c:pt>
                <c:pt idx="17">
                  <c:v>19.990320000000001</c:v>
                </c:pt>
                <c:pt idx="18">
                  <c:v>19.990320000000001</c:v>
                </c:pt>
                <c:pt idx="19">
                  <c:v>19.990320000000001</c:v>
                </c:pt>
                <c:pt idx="20">
                  <c:v>19.990320000000001</c:v>
                </c:pt>
                <c:pt idx="21">
                  <c:v>19.990320000000001</c:v>
                </c:pt>
                <c:pt idx="22">
                  <c:v>19.990320000000001</c:v>
                </c:pt>
                <c:pt idx="23">
                  <c:v>19.990320000000001</c:v>
                </c:pt>
                <c:pt idx="24">
                  <c:v>19.990320000000001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558-42E9-8182-C0E61E8B05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7709720"/>
        <c:axId val="297711288"/>
      </c:lineChart>
      <c:catAx>
        <c:axId val="29770972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Subgroup</a:t>
                </a:r>
                <a:r>
                  <a:rPr lang="en-US" baseline="0"/>
                  <a:t> Number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97711288"/>
        <c:crosses val="autoZero"/>
        <c:auto val="1"/>
        <c:lblAlgn val="ctr"/>
        <c:lblOffset val="100"/>
        <c:noMultiLvlLbl val="0"/>
      </c:catAx>
      <c:valAx>
        <c:axId val="2977112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Subgroup Ranges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977097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X Chart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'Control Charts'!$B$3:$B$27</c:f>
              <c:numCache>
                <c:formatCode>General</c:formatCode>
                <c:ptCount val="2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</c:numCache>
            </c:numRef>
          </c:xVal>
          <c:yVal>
            <c:numRef>
              <c:f>'Control Charts'!$C$3:$C$27</c:f>
              <c:numCache>
                <c:formatCode>General</c:formatCode>
                <c:ptCount val="25"/>
                <c:pt idx="0">
                  <c:v>35</c:v>
                </c:pt>
                <c:pt idx="1">
                  <c:v>46</c:v>
                </c:pt>
                <c:pt idx="2">
                  <c:v>34</c:v>
                </c:pt>
                <c:pt idx="3">
                  <c:v>69</c:v>
                </c:pt>
                <c:pt idx="4">
                  <c:v>38</c:v>
                </c:pt>
                <c:pt idx="5">
                  <c:v>42</c:v>
                </c:pt>
                <c:pt idx="6">
                  <c:v>44</c:v>
                </c:pt>
                <c:pt idx="7">
                  <c:v>33</c:v>
                </c:pt>
                <c:pt idx="8">
                  <c:v>48</c:v>
                </c:pt>
                <c:pt idx="9">
                  <c:v>47</c:v>
                </c:pt>
                <c:pt idx="10">
                  <c:v>38</c:v>
                </c:pt>
                <c:pt idx="11">
                  <c:v>37</c:v>
                </c:pt>
                <c:pt idx="12">
                  <c:v>40</c:v>
                </c:pt>
                <c:pt idx="13">
                  <c:v>38</c:v>
                </c:pt>
                <c:pt idx="14">
                  <c:v>50</c:v>
                </c:pt>
                <c:pt idx="15">
                  <c:v>33</c:v>
                </c:pt>
                <c:pt idx="16">
                  <c:v>41</c:v>
                </c:pt>
                <c:pt idx="17">
                  <c:v>38</c:v>
                </c:pt>
                <c:pt idx="18">
                  <c:v>35</c:v>
                </c:pt>
                <c:pt idx="19">
                  <c:v>56</c:v>
                </c:pt>
                <c:pt idx="20">
                  <c:v>38</c:v>
                </c:pt>
                <c:pt idx="21">
                  <c:v>39</c:v>
                </c:pt>
                <c:pt idx="22">
                  <c:v>42</c:v>
                </c:pt>
                <c:pt idx="23">
                  <c:v>43</c:v>
                </c:pt>
                <c:pt idx="24">
                  <c:v>39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4D6-4E47-BA00-DC4D4D0AA35F}"/>
            </c:ext>
          </c:extLst>
        </c:ser>
        <c:ser>
          <c:idx val="1"/>
          <c:order val="1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'Control Charts'!$B$3:$B$27</c:f>
              <c:numCache>
                <c:formatCode>General</c:formatCode>
                <c:ptCount val="2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</c:numCache>
            </c:numRef>
          </c:xVal>
          <c:yVal>
            <c:numRef>
              <c:f>'Control Charts'!$D$3:$D$27</c:f>
              <c:numCache>
                <c:formatCode>General</c:formatCode>
                <c:ptCount val="25"/>
                <c:pt idx="0">
                  <c:v>40</c:v>
                </c:pt>
                <c:pt idx="1">
                  <c:v>37</c:v>
                </c:pt>
                <c:pt idx="2">
                  <c:v>40</c:v>
                </c:pt>
                <c:pt idx="3">
                  <c:v>64</c:v>
                </c:pt>
                <c:pt idx="4">
                  <c:v>34</c:v>
                </c:pt>
                <c:pt idx="5">
                  <c:v>41</c:v>
                </c:pt>
                <c:pt idx="6">
                  <c:v>41</c:v>
                </c:pt>
                <c:pt idx="7">
                  <c:v>41</c:v>
                </c:pt>
                <c:pt idx="8">
                  <c:v>44</c:v>
                </c:pt>
                <c:pt idx="9">
                  <c:v>43</c:v>
                </c:pt>
                <c:pt idx="10">
                  <c:v>41</c:v>
                </c:pt>
                <c:pt idx="11">
                  <c:v>37</c:v>
                </c:pt>
                <c:pt idx="12">
                  <c:v>38</c:v>
                </c:pt>
                <c:pt idx="13">
                  <c:v>39</c:v>
                </c:pt>
                <c:pt idx="14">
                  <c:v>42</c:v>
                </c:pt>
                <c:pt idx="15">
                  <c:v>35</c:v>
                </c:pt>
                <c:pt idx="16">
                  <c:v>40</c:v>
                </c:pt>
                <c:pt idx="17">
                  <c:v>44</c:v>
                </c:pt>
                <c:pt idx="18">
                  <c:v>41</c:v>
                </c:pt>
                <c:pt idx="19">
                  <c:v>55</c:v>
                </c:pt>
                <c:pt idx="20">
                  <c:v>40</c:v>
                </c:pt>
                <c:pt idx="21">
                  <c:v>42</c:v>
                </c:pt>
                <c:pt idx="22">
                  <c:v>39</c:v>
                </c:pt>
                <c:pt idx="23">
                  <c:v>36</c:v>
                </c:pt>
                <c:pt idx="24">
                  <c:v>38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4D6-4E47-BA00-DC4D4D0AA35F}"/>
            </c:ext>
          </c:extLst>
        </c:ser>
        <c:ser>
          <c:idx val="2"/>
          <c:order val="2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'Control Charts'!$B$3:$B$27</c:f>
              <c:numCache>
                <c:formatCode>General</c:formatCode>
                <c:ptCount val="2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</c:numCache>
            </c:numRef>
          </c:xVal>
          <c:yVal>
            <c:numRef>
              <c:f>'Control Charts'!$E$3:$E$27</c:f>
              <c:numCache>
                <c:formatCode>General</c:formatCode>
                <c:ptCount val="25"/>
                <c:pt idx="0">
                  <c:v>32</c:v>
                </c:pt>
                <c:pt idx="1">
                  <c:v>36</c:v>
                </c:pt>
                <c:pt idx="2">
                  <c:v>34</c:v>
                </c:pt>
                <c:pt idx="3">
                  <c:v>68</c:v>
                </c:pt>
                <c:pt idx="4">
                  <c:v>44</c:v>
                </c:pt>
                <c:pt idx="5">
                  <c:v>43</c:v>
                </c:pt>
                <c:pt idx="6">
                  <c:v>41</c:v>
                </c:pt>
                <c:pt idx="7">
                  <c:v>38</c:v>
                </c:pt>
                <c:pt idx="8">
                  <c:v>47</c:v>
                </c:pt>
                <c:pt idx="9">
                  <c:v>36</c:v>
                </c:pt>
                <c:pt idx="10">
                  <c:v>39</c:v>
                </c:pt>
                <c:pt idx="11">
                  <c:v>41</c:v>
                </c:pt>
                <c:pt idx="12">
                  <c:v>47</c:v>
                </c:pt>
                <c:pt idx="13">
                  <c:v>45</c:v>
                </c:pt>
                <c:pt idx="14">
                  <c:v>43</c:v>
                </c:pt>
                <c:pt idx="15">
                  <c:v>29</c:v>
                </c:pt>
                <c:pt idx="16">
                  <c:v>29</c:v>
                </c:pt>
                <c:pt idx="17">
                  <c:v>28</c:v>
                </c:pt>
                <c:pt idx="18">
                  <c:v>37</c:v>
                </c:pt>
                <c:pt idx="19">
                  <c:v>45</c:v>
                </c:pt>
                <c:pt idx="20">
                  <c:v>45</c:v>
                </c:pt>
                <c:pt idx="21">
                  <c:v>35</c:v>
                </c:pt>
                <c:pt idx="22">
                  <c:v>39</c:v>
                </c:pt>
                <c:pt idx="23">
                  <c:v>35</c:v>
                </c:pt>
                <c:pt idx="24">
                  <c:v>43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24D6-4E47-BA00-DC4D4D0AA35F}"/>
            </c:ext>
          </c:extLst>
        </c:ser>
        <c:ser>
          <c:idx val="3"/>
          <c:order val="3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'Control Charts'!$B$3:$B$27</c:f>
              <c:numCache>
                <c:formatCode>General</c:formatCode>
                <c:ptCount val="2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</c:numCache>
            </c:numRef>
          </c:xVal>
          <c:yVal>
            <c:numRef>
              <c:f>'Control Charts'!$F$3:$F$27</c:f>
              <c:numCache>
                <c:formatCode>General</c:formatCode>
                <c:ptCount val="25"/>
                <c:pt idx="0">
                  <c:v>37</c:v>
                </c:pt>
                <c:pt idx="1">
                  <c:v>41</c:v>
                </c:pt>
                <c:pt idx="2">
                  <c:v>36</c:v>
                </c:pt>
                <c:pt idx="3">
                  <c:v>59</c:v>
                </c:pt>
                <c:pt idx="4">
                  <c:v>40</c:v>
                </c:pt>
                <c:pt idx="5">
                  <c:v>34</c:v>
                </c:pt>
                <c:pt idx="6">
                  <c:v>46</c:v>
                </c:pt>
                <c:pt idx="7">
                  <c:v>36</c:v>
                </c:pt>
                <c:pt idx="8">
                  <c:v>45</c:v>
                </c:pt>
                <c:pt idx="9">
                  <c:v>42</c:v>
                </c:pt>
                <c:pt idx="10">
                  <c:v>38</c:v>
                </c:pt>
                <c:pt idx="11">
                  <c:v>37</c:v>
                </c:pt>
                <c:pt idx="12">
                  <c:v>35</c:v>
                </c:pt>
                <c:pt idx="13">
                  <c:v>42</c:v>
                </c:pt>
                <c:pt idx="14">
                  <c:v>45</c:v>
                </c:pt>
                <c:pt idx="15">
                  <c:v>39</c:v>
                </c:pt>
                <c:pt idx="16">
                  <c:v>34</c:v>
                </c:pt>
                <c:pt idx="17">
                  <c:v>58</c:v>
                </c:pt>
                <c:pt idx="18">
                  <c:v>38</c:v>
                </c:pt>
                <c:pt idx="19">
                  <c:v>48</c:v>
                </c:pt>
                <c:pt idx="20">
                  <c:v>37</c:v>
                </c:pt>
                <c:pt idx="21">
                  <c:v>40</c:v>
                </c:pt>
                <c:pt idx="22">
                  <c:v>36</c:v>
                </c:pt>
                <c:pt idx="23">
                  <c:v>38</c:v>
                </c:pt>
                <c:pt idx="24">
                  <c:v>44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24D6-4E47-BA00-DC4D4D0AA35F}"/>
            </c:ext>
          </c:extLst>
        </c:ser>
        <c:ser>
          <c:idx val="4"/>
          <c:order val="4"/>
          <c:spPr>
            <a:ln w="2540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'Control Charts'!$B$3:$B$27</c:f>
              <c:numCache>
                <c:formatCode>General</c:formatCode>
                <c:ptCount val="2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</c:numCache>
            </c:numRef>
          </c:xVal>
          <c:yVal>
            <c:numRef>
              <c:f>'Control Charts'!$B$32:$B$57</c:f>
              <c:numCache>
                <c:formatCode>General</c:formatCode>
                <c:ptCount val="26"/>
                <c:pt idx="0">
                  <c:v>30</c:v>
                </c:pt>
                <c:pt idx="1">
                  <c:v>30</c:v>
                </c:pt>
                <c:pt idx="2">
                  <c:v>30</c:v>
                </c:pt>
                <c:pt idx="3">
                  <c:v>30</c:v>
                </c:pt>
                <c:pt idx="4">
                  <c:v>30</c:v>
                </c:pt>
                <c:pt idx="5">
                  <c:v>30</c:v>
                </c:pt>
                <c:pt idx="6">
                  <c:v>30</c:v>
                </c:pt>
                <c:pt idx="7">
                  <c:v>30</c:v>
                </c:pt>
                <c:pt idx="8">
                  <c:v>30</c:v>
                </c:pt>
                <c:pt idx="9">
                  <c:v>30</c:v>
                </c:pt>
                <c:pt idx="10">
                  <c:v>30</c:v>
                </c:pt>
                <c:pt idx="11">
                  <c:v>30</c:v>
                </c:pt>
                <c:pt idx="12">
                  <c:v>30</c:v>
                </c:pt>
                <c:pt idx="13">
                  <c:v>30</c:v>
                </c:pt>
                <c:pt idx="14">
                  <c:v>30</c:v>
                </c:pt>
                <c:pt idx="15">
                  <c:v>30</c:v>
                </c:pt>
                <c:pt idx="16">
                  <c:v>30</c:v>
                </c:pt>
                <c:pt idx="17">
                  <c:v>30</c:v>
                </c:pt>
                <c:pt idx="18">
                  <c:v>30</c:v>
                </c:pt>
                <c:pt idx="19">
                  <c:v>30</c:v>
                </c:pt>
                <c:pt idx="20">
                  <c:v>30</c:v>
                </c:pt>
                <c:pt idx="21">
                  <c:v>30</c:v>
                </c:pt>
                <c:pt idx="22">
                  <c:v>30</c:v>
                </c:pt>
                <c:pt idx="23">
                  <c:v>30</c:v>
                </c:pt>
                <c:pt idx="24">
                  <c:v>30</c:v>
                </c:pt>
                <c:pt idx="25">
                  <c:v>30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24D6-4E47-BA00-DC4D4D0AA35F}"/>
            </c:ext>
          </c:extLst>
        </c:ser>
        <c:ser>
          <c:idx val="5"/>
          <c:order val="5"/>
          <c:spPr>
            <a:ln w="25400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xVal>
            <c:numRef>
              <c:f>'Control Charts'!$B$3:$B$27</c:f>
              <c:numCache>
                <c:formatCode>General</c:formatCode>
                <c:ptCount val="25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</c:numCache>
            </c:numRef>
          </c:xVal>
          <c:yVal>
            <c:numRef>
              <c:f>'Control Charts'!$C$32:$C$57</c:f>
              <c:numCache>
                <c:formatCode>General</c:formatCode>
                <c:ptCount val="26"/>
                <c:pt idx="0">
                  <c:v>50</c:v>
                </c:pt>
                <c:pt idx="1">
                  <c:v>50</c:v>
                </c:pt>
                <c:pt idx="2">
                  <c:v>50</c:v>
                </c:pt>
                <c:pt idx="3">
                  <c:v>50</c:v>
                </c:pt>
                <c:pt idx="4">
                  <c:v>50</c:v>
                </c:pt>
                <c:pt idx="5">
                  <c:v>50</c:v>
                </c:pt>
                <c:pt idx="6">
                  <c:v>50</c:v>
                </c:pt>
                <c:pt idx="7">
                  <c:v>50</c:v>
                </c:pt>
                <c:pt idx="8">
                  <c:v>50</c:v>
                </c:pt>
                <c:pt idx="9">
                  <c:v>50</c:v>
                </c:pt>
                <c:pt idx="10">
                  <c:v>50</c:v>
                </c:pt>
                <c:pt idx="11">
                  <c:v>50</c:v>
                </c:pt>
                <c:pt idx="12">
                  <c:v>50</c:v>
                </c:pt>
                <c:pt idx="13">
                  <c:v>50</c:v>
                </c:pt>
                <c:pt idx="14">
                  <c:v>50</c:v>
                </c:pt>
                <c:pt idx="15">
                  <c:v>50</c:v>
                </c:pt>
                <c:pt idx="16">
                  <c:v>50</c:v>
                </c:pt>
                <c:pt idx="17">
                  <c:v>50</c:v>
                </c:pt>
                <c:pt idx="18">
                  <c:v>50</c:v>
                </c:pt>
                <c:pt idx="19">
                  <c:v>50</c:v>
                </c:pt>
                <c:pt idx="20">
                  <c:v>50</c:v>
                </c:pt>
                <c:pt idx="21">
                  <c:v>50</c:v>
                </c:pt>
                <c:pt idx="22">
                  <c:v>50</c:v>
                </c:pt>
                <c:pt idx="23">
                  <c:v>50</c:v>
                </c:pt>
                <c:pt idx="24">
                  <c:v>50</c:v>
                </c:pt>
                <c:pt idx="25">
                  <c:v>50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24D6-4E47-BA00-DC4D4D0AA35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97712464"/>
        <c:axId val="297706584"/>
      </c:scatterChart>
      <c:valAx>
        <c:axId val="2977124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97706584"/>
        <c:crosses val="autoZero"/>
        <c:crossBetween val="midCat"/>
      </c:valAx>
      <c:valAx>
        <c:axId val="297706584"/>
        <c:scaling>
          <c:orientation val="minMax"/>
          <c:max val="75"/>
          <c:min val="20"/>
        </c:scaling>
        <c:delete val="0"/>
        <c:axPos val="l"/>
        <c:majorGridlines>
          <c:spPr>
            <a:ln w="9525" cap="flat" cmpd="sng" algn="ctr">
              <a:gradFill>
                <a:gsLst>
                  <a:gs pos="0">
                    <a:schemeClr val="accent1">
                      <a:lumMod val="5000"/>
                      <a:lumOff val="95000"/>
                    </a:schemeClr>
                  </a:gs>
                  <a:gs pos="74000">
                    <a:schemeClr val="accent1">
                      <a:lumMod val="45000"/>
                      <a:lumOff val="55000"/>
                    </a:schemeClr>
                  </a:gs>
                  <a:gs pos="83000">
                    <a:schemeClr val="accent1">
                      <a:lumMod val="45000"/>
                      <a:lumOff val="55000"/>
                    </a:schemeClr>
                  </a:gs>
                  <a:gs pos="100000">
                    <a:schemeClr val="accent1">
                      <a:lumMod val="30000"/>
                      <a:lumOff val="70000"/>
                    </a:schemeClr>
                  </a:gs>
                </a:gsLst>
                <a:lin ang="5400000" scaled="1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9771246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281939</xdr:colOff>
      <xdr:row>2</xdr:row>
      <xdr:rowOff>69924</xdr:rowOff>
    </xdr:from>
    <xdr:to>
      <xdr:col>21</xdr:col>
      <xdr:colOff>313764</xdr:colOff>
      <xdr:row>18</xdr:row>
      <xdr:rowOff>170330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13</xdr:col>
      <xdr:colOff>466165</xdr:colOff>
      <xdr:row>2</xdr:row>
      <xdr:rowOff>125505</xdr:rowOff>
    </xdr:from>
    <xdr:to>
      <xdr:col>20</xdr:col>
      <xdr:colOff>286871</xdr:colOff>
      <xdr:row>19</xdr:row>
      <xdr:rowOff>107577</xdr:rowOff>
    </xdr:to>
    <xdr:graphicFrame macro="">
      <xdr:nvGraphicFramePr>
        <xdr:cNvPr id="4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251460</xdr:colOff>
      <xdr:row>0</xdr:row>
      <xdr:rowOff>137160</xdr:rowOff>
    </xdr:from>
    <xdr:to>
      <xdr:col>24</xdr:col>
      <xdr:colOff>213360</xdr:colOff>
      <xdr:row>18</xdr:row>
      <xdr:rowOff>144780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0</xdr:colOff>
      <xdr:row>18</xdr:row>
      <xdr:rowOff>152400</xdr:rowOff>
    </xdr:from>
    <xdr:to>
      <xdr:col>24</xdr:col>
      <xdr:colOff>525780</xdr:colOff>
      <xdr:row>36</xdr:row>
      <xdr:rowOff>160020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144780</xdr:colOff>
      <xdr:row>31</xdr:row>
      <xdr:rowOff>95250</xdr:rowOff>
    </xdr:from>
    <xdr:to>
      <xdr:col>15</xdr:col>
      <xdr:colOff>449580</xdr:colOff>
      <xdr:row>46</xdr:row>
      <xdr:rowOff>95250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RockwellA-reading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blem"/>
      <sheetName val="Sheet3"/>
    </sheetNames>
    <sheetDataSet>
      <sheetData sheetId="0">
        <row r="13">
          <cell r="V13">
            <v>-3</v>
          </cell>
          <cell r="W13">
            <v>4.4318484119380075E-3</v>
          </cell>
        </row>
        <row r="14">
          <cell r="V14">
            <v>-2.9</v>
          </cell>
          <cell r="W14">
            <v>5.9525324197758538E-3</v>
          </cell>
        </row>
        <row r="15">
          <cell r="V15">
            <v>-2.8</v>
          </cell>
          <cell r="W15">
            <v>7.9154515829799686E-3</v>
          </cell>
        </row>
        <row r="16">
          <cell r="V16">
            <v>-2.6999999999999997</v>
          </cell>
          <cell r="W16">
            <v>1.0420934814422605E-2</v>
          </cell>
        </row>
        <row r="17">
          <cell r="V17">
            <v>-2.5999999999999996</v>
          </cell>
          <cell r="W17">
            <v>1.3582969233685634E-2</v>
          </cell>
        </row>
        <row r="18">
          <cell r="V18">
            <v>-2.4999999999999996</v>
          </cell>
          <cell r="W18">
            <v>1.7528300493568554E-2</v>
          </cell>
        </row>
        <row r="19">
          <cell r="V19">
            <v>-2.3999999999999995</v>
          </cell>
          <cell r="W19">
            <v>2.2394530294842931E-2</v>
          </cell>
        </row>
        <row r="20">
          <cell r="V20">
            <v>-2.2999999999999994</v>
          </cell>
          <cell r="W20">
            <v>2.832703774160121E-2</v>
          </cell>
        </row>
        <row r="21">
          <cell r="V21">
            <v>-2.1999999999999993</v>
          </cell>
          <cell r="W21">
            <v>3.5474592846231487E-2</v>
          </cell>
        </row>
        <row r="22">
          <cell r="V22">
            <v>-2.0999999999999992</v>
          </cell>
          <cell r="W22">
            <v>4.3983595980427267E-2</v>
          </cell>
        </row>
        <row r="23">
          <cell r="V23">
            <v>-1.9999999999999991</v>
          </cell>
          <cell r="W23">
            <v>5.3990966513188146E-2</v>
          </cell>
        </row>
        <row r="24">
          <cell r="V24">
            <v>-1.899999999999999</v>
          </cell>
          <cell r="W24">
            <v>6.561581477467672E-2</v>
          </cell>
        </row>
        <row r="25">
          <cell r="V25">
            <v>-1.7999999999999989</v>
          </cell>
          <cell r="W25">
            <v>7.8950158300894302E-2</v>
          </cell>
        </row>
        <row r="26">
          <cell r="V26">
            <v>-1.6999999999999988</v>
          </cell>
          <cell r="W26">
            <v>9.4049077376887114E-2</v>
          </cell>
        </row>
        <row r="27">
          <cell r="V27">
            <v>-1.5999999999999988</v>
          </cell>
          <cell r="W27">
            <v>0.11092083467945579</v>
          </cell>
        </row>
        <row r="28">
          <cell r="V28">
            <v>-1.4999999999999987</v>
          </cell>
          <cell r="W28">
            <v>0.12951759566589199</v>
          </cell>
        </row>
        <row r="29">
          <cell r="V29">
            <v>-1.3999999999999986</v>
          </cell>
          <cell r="W29">
            <v>0.14972746563574515</v>
          </cell>
        </row>
        <row r="30">
          <cell r="V30">
            <v>-1.2999999999999985</v>
          </cell>
          <cell r="W30">
            <v>0.17136859204780769</v>
          </cell>
        </row>
        <row r="31">
          <cell r="V31">
            <v>-1.1999999999999984</v>
          </cell>
          <cell r="W31">
            <v>0.19418605498321331</v>
          </cell>
        </row>
        <row r="32">
          <cell r="V32">
            <v>-1.0999999999999983</v>
          </cell>
          <cell r="W32">
            <v>0.21785217703255097</v>
          </cell>
        </row>
        <row r="33">
          <cell r="V33">
            <v>-0.99999999999999833</v>
          </cell>
          <cell r="W33">
            <v>0.24197072451914375</v>
          </cell>
        </row>
        <row r="34">
          <cell r="V34">
            <v>-0.89999999999999836</v>
          </cell>
          <cell r="W34">
            <v>0.26608524989875521</v>
          </cell>
        </row>
        <row r="35">
          <cell r="V35">
            <v>-0.79999999999999838</v>
          </cell>
          <cell r="W35">
            <v>0.28969155276148312</v>
          </cell>
        </row>
        <row r="36">
          <cell r="V36">
            <v>-0.6999999999999984</v>
          </cell>
          <cell r="W36">
            <v>0.3122539333667616</v>
          </cell>
        </row>
        <row r="37">
          <cell r="V37">
            <v>-0.59999999999999842</v>
          </cell>
          <cell r="W37">
            <v>0.33322460289179995</v>
          </cell>
        </row>
        <row r="38">
          <cell r="V38">
            <v>-0.49999999999999845</v>
          </cell>
          <cell r="W38">
            <v>0.3520653267642998</v>
          </cell>
        </row>
        <row r="39">
          <cell r="V39">
            <v>-0.39999999999999847</v>
          </cell>
          <cell r="W39">
            <v>0.36827014030332356</v>
          </cell>
        </row>
        <row r="40">
          <cell r="V40">
            <v>-0.29999999999999849</v>
          </cell>
          <cell r="W40">
            <v>0.38138781546052425</v>
          </cell>
        </row>
        <row r="41">
          <cell r="V41">
            <v>-0.19999999999999848</v>
          </cell>
          <cell r="W41">
            <v>0.39104269397545599</v>
          </cell>
        </row>
        <row r="42">
          <cell r="V42">
            <v>-9.9999999999998479E-2</v>
          </cell>
          <cell r="W42">
            <v>0.39695254747701186</v>
          </cell>
        </row>
        <row r="43">
          <cell r="V43">
            <v>1.5265566588595902E-15</v>
          </cell>
          <cell r="W43">
            <v>0.3989422804014327</v>
          </cell>
        </row>
        <row r="44">
          <cell r="V44">
            <v>0.10000000000000153</v>
          </cell>
          <cell r="W44">
            <v>0.39695254747701175</v>
          </cell>
        </row>
        <row r="45">
          <cell r="V45">
            <v>0.20000000000000154</v>
          </cell>
          <cell r="W45">
            <v>0.39104269397545577</v>
          </cell>
        </row>
        <row r="46">
          <cell r="V46">
            <v>0.30000000000000154</v>
          </cell>
          <cell r="W46">
            <v>0.38138781546052397</v>
          </cell>
        </row>
        <row r="47">
          <cell r="V47">
            <v>0.40000000000000158</v>
          </cell>
          <cell r="W47">
            <v>0.36827014030332311</v>
          </cell>
        </row>
        <row r="48">
          <cell r="V48">
            <v>0.50000000000000155</v>
          </cell>
          <cell r="W48">
            <v>0.35206532676429919</v>
          </cell>
        </row>
        <row r="49">
          <cell r="V49">
            <v>0.60000000000000153</v>
          </cell>
          <cell r="W49">
            <v>0.33322460289179934</v>
          </cell>
        </row>
        <row r="50">
          <cell r="V50">
            <v>0.70000000000000151</v>
          </cell>
          <cell r="W50">
            <v>0.31225393336676094</v>
          </cell>
        </row>
        <row r="51">
          <cell r="V51">
            <v>0.80000000000000149</v>
          </cell>
          <cell r="W51">
            <v>0.2896915527614824</v>
          </cell>
        </row>
        <row r="52">
          <cell r="V52">
            <v>0.90000000000000147</v>
          </cell>
          <cell r="W52">
            <v>0.26608524989875448</v>
          </cell>
        </row>
        <row r="53">
          <cell r="V53">
            <v>1.0000000000000016</v>
          </cell>
          <cell r="W53">
            <v>0.241970724519143</v>
          </cell>
        </row>
        <row r="54">
          <cell r="V54">
            <v>1.1000000000000016</v>
          </cell>
          <cell r="W54">
            <v>0.21785217703255014</v>
          </cell>
        </row>
        <row r="55">
          <cell r="V55">
            <v>1.2000000000000017</v>
          </cell>
          <cell r="W55">
            <v>0.19418605498321254</v>
          </cell>
        </row>
        <row r="56">
          <cell r="V56">
            <v>1.3000000000000018</v>
          </cell>
          <cell r="W56">
            <v>0.17136859204780694</v>
          </cell>
        </row>
        <row r="57">
          <cell r="V57">
            <v>1.4000000000000019</v>
          </cell>
          <cell r="W57">
            <v>0.14972746563574449</v>
          </cell>
        </row>
        <row r="58">
          <cell r="V58">
            <v>1.500000000000002</v>
          </cell>
          <cell r="W58">
            <v>0.12951759566589133</v>
          </cell>
        </row>
        <row r="59">
          <cell r="V59">
            <v>1.6000000000000021</v>
          </cell>
          <cell r="W59">
            <v>0.1109208346794552</v>
          </cell>
        </row>
        <row r="60">
          <cell r="V60">
            <v>1.7000000000000022</v>
          </cell>
          <cell r="W60">
            <v>9.4049077376886586E-2</v>
          </cell>
        </row>
        <row r="61">
          <cell r="V61">
            <v>1.8000000000000023</v>
          </cell>
          <cell r="W61">
            <v>7.8950158300893844E-2</v>
          </cell>
        </row>
        <row r="62">
          <cell r="V62">
            <v>1.9000000000000024</v>
          </cell>
          <cell r="W62">
            <v>6.5615814774676304E-2</v>
          </cell>
        </row>
        <row r="63">
          <cell r="V63">
            <v>2.0000000000000022</v>
          </cell>
          <cell r="W63">
            <v>5.3990966513187813E-2</v>
          </cell>
        </row>
        <row r="64">
          <cell r="V64">
            <v>2.1000000000000023</v>
          </cell>
          <cell r="W64">
            <v>4.3983595980426976E-2</v>
          </cell>
        </row>
        <row r="65">
          <cell r="V65">
            <v>2.2000000000000024</v>
          </cell>
          <cell r="W65">
            <v>3.5474592846231251E-2</v>
          </cell>
        </row>
        <row r="66">
          <cell r="V66">
            <v>2.3000000000000025</v>
          </cell>
          <cell r="W66">
            <v>2.8327037741601009E-2</v>
          </cell>
        </row>
        <row r="67">
          <cell r="V67">
            <v>2.4000000000000026</v>
          </cell>
          <cell r="W67">
            <v>2.2394530294842761E-2</v>
          </cell>
        </row>
        <row r="68">
          <cell r="V68">
            <v>2.5000000000000027</v>
          </cell>
          <cell r="W68">
            <v>1.7528300493568419E-2</v>
          </cell>
        </row>
        <row r="69">
          <cell r="V69">
            <v>2.6000000000000028</v>
          </cell>
          <cell r="W69">
            <v>1.3582969233685523E-2</v>
          </cell>
        </row>
        <row r="70">
          <cell r="V70">
            <v>2.7000000000000028</v>
          </cell>
          <cell r="W70">
            <v>1.0420934814422515E-2</v>
          </cell>
        </row>
        <row r="71">
          <cell r="V71">
            <v>2.8000000000000029</v>
          </cell>
          <cell r="W71">
            <v>7.9154515829798974E-3</v>
          </cell>
        </row>
        <row r="72">
          <cell r="V72">
            <v>2.900000000000003</v>
          </cell>
          <cell r="W72">
            <v>5.9525324197758009E-3</v>
          </cell>
        </row>
        <row r="73">
          <cell r="V73">
            <v>3.0000000000000031</v>
          </cell>
          <cell r="W73">
            <v>4.4318484119379676E-3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27"/>
  <sheetViews>
    <sheetView workbookViewId="0">
      <selection activeCell="K28" sqref="K28"/>
    </sheetView>
  </sheetViews>
  <sheetFormatPr defaultRowHeight="14.4" x14ac:dyDescent="0.3"/>
  <cols>
    <col min="1" max="1" width="4.44140625" customWidth="1"/>
    <col min="2" max="6" width="5.6640625" customWidth="1"/>
    <col min="7" max="7" width="6.5546875" customWidth="1"/>
    <col min="8" max="8" width="5" customWidth="1"/>
    <col min="12" max="12" width="13.5546875" customWidth="1"/>
  </cols>
  <sheetData>
    <row r="2" spans="2:9" s="1" customFormat="1" x14ac:dyDescent="0.3"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</row>
    <row r="3" spans="2:9" x14ac:dyDescent="0.3">
      <c r="B3">
        <v>1</v>
      </c>
      <c r="C3">
        <v>6.35</v>
      </c>
      <c r="D3">
        <v>6.4</v>
      </c>
      <c r="E3">
        <v>6.32</v>
      </c>
      <c r="F3">
        <v>6.37</v>
      </c>
      <c r="G3" s="1"/>
    </row>
    <row r="4" spans="2:9" x14ac:dyDescent="0.3">
      <c r="B4">
        <v>2</v>
      </c>
      <c r="C4">
        <v>6.46</v>
      </c>
      <c r="D4">
        <v>6.37</v>
      </c>
      <c r="E4">
        <v>6.36</v>
      </c>
      <c r="F4">
        <v>6.41</v>
      </c>
      <c r="H4" s="2" t="s">
        <v>5</v>
      </c>
    </row>
    <row r="5" spans="2:9" x14ac:dyDescent="0.3">
      <c r="B5">
        <v>3</v>
      </c>
      <c r="C5">
        <v>6.34</v>
      </c>
      <c r="D5">
        <v>6.4</v>
      </c>
      <c r="E5">
        <v>6.34</v>
      </c>
      <c r="F5">
        <v>6.36</v>
      </c>
      <c r="H5" t="s">
        <v>6</v>
      </c>
    </row>
    <row r="6" spans="2:9" x14ac:dyDescent="0.3">
      <c r="B6">
        <v>4</v>
      </c>
      <c r="C6">
        <v>6.69</v>
      </c>
      <c r="D6">
        <v>6.64</v>
      </c>
      <c r="E6">
        <v>6.68</v>
      </c>
      <c r="F6">
        <v>6.59</v>
      </c>
      <c r="H6" t="s">
        <v>7</v>
      </c>
    </row>
    <row r="7" spans="2:9" x14ac:dyDescent="0.3">
      <c r="B7">
        <v>5</v>
      </c>
      <c r="C7">
        <v>6.38</v>
      </c>
      <c r="D7">
        <v>6.34</v>
      </c>
      <c r="E7">
        <v>6.44</v>
      </c>
      <c r="F7">
        <v>6.4</v>
      </c>
      <c r="H7" t="s">
        <v>8</v>
      </c>
    </row>
    <row r="8" spans="2:9" x14ac:dyDescent="0.3">
      <c r="B8">
        <v>6</v>
      </c>
      <c r="C8">
        <v>6.42</v>
      </c>
      <c r="D8">
        <v>6.41</v>
      </c>
      <c r="E8">
        <v>6.43</v>
      </c>
      <c r="F8">
        <v>6.34</v>
      </c>
    </row>
    <row r="9" spans="2:9" x14ac:dyDescent="0.3">
      <c r="B9">
        <v>7</v>
      </c>
      <c r="C9">
        <v>6.44</v>
      </c>
      <c r="D9">
        <v>6.41</v>
      </c>
      <c r="E9">
        <v>6.41</v>
      </c>
      <c r="F9">
        <v>6.46</v>
      </c>
      <c r="H9" t="s">
        <v>9</v>
      </c>
    </row>
    <row r="10" spans="2:9" x14ac:dyDescent="0.3">
      <c r="B10">
        <v>8</v>
      </c>
      <c r="C10">
        <v>6.33</v>
      </c>
      <c r="D10">
        <v>6.41</v>
      </c>
      <c r="E10">
        <v>6.38</v>
      </c>
      <c r="F10">
        <v>6.36</v>
      </c>
    </row>
    <row r="11" spans="2:9" x14ac:dyDescent="0.3">
      <c r="B11">
        <v>9</v>
      </c>
      <c r="C11">
        <v>6.48</v>
      </c>
      <c r="D11">
        <v>6.44</v>
      </c>
      <c r="E11">
        <v>6.47</v>
      </c>
      <c r="F11">
        <v>6.45</v>
      </c>
      <c r="H11" t="s">
        <v>10</v>
      </c>
    </row>
    <row r="12" spans="2:9" x14ac:dyDescent="0.3">
      <c r="B12">
        <v>10</v>
      </c>
      <c r="C12">
        <v>6.47</v>
      </c>
      <c r="D12">
        <v>6.43</v>
      </c>
      <c r="E12">
        <v>6.36</v>
      </c>
      <c r="F12">
        <v>6.42</v>
      </c>
      <c r="H12" t="s">
        <v>11</v>
      </c>
    </row>
    <row r="13" spans="2:9" x14ac:dyDescent="0.3">
      <c r="B13">
        <v>11</v>
      </c>
      <c r="C13">
        <v>6.38</v>
      </c>
      <c r="D13">
        <v>6.41</v>
      </c>
      <c r="E13">
        <v>6.39</v>
      </c>
      <c r="F13">
        <v>6.38</v>
      </c>
      <c r="H13" s="3" t="s">
        <v>12</v>
      </c>
      <c r="I13" t="s">
        <v>13</v>
      </c>
    </row>
    <row r="14" spans="2:9" x14ac:dyDescent="0.3">
      <c r="B14">
        <v>12</v>
      </c>
      <c r="C14">
        <v>6.37</v>
      </c>
      <c r="D14">
        <v>6.37</v>
      </c>
      <c r="E14">
        <v>6.41</v>
      </c>
      <c r="F14">
        <v>6.37</v>
      </c>
      <c r="H14" s="3" t="s">
        <v>14</v>
      </c>
      <c r="I14" t="s">
        <v>15</v>
      </c>
    </row>
    <row r="15" spans="2:9" x14ac:dyDescent="0.3">
      <c r="B15">
        <v>13</v>
      </c>
      <c r="C15">
        <v>6.4</v>
      </c>
      <c r="D15">
        <v>6.38</v>
      </c>
      <c r="E15">
        <v>6.47</v>
      </c>
      <c r="F15">
        <v>6.35</v>
      </c>
      <c r="H15" s="3" t="s">
        <v>16</v>
      </c>
      <c r="I15" t="s">
        <v>17</v>
      </c>
    </row>
    <row r="16" spans="2:9" x14ac:dyDescent="0.3">
      <c r="B16">
        <v>14</v>
      </c>
      <c r="C16">
        <v>6.38</v>
      </c>
      <c r="D16">
        <v>6.39</v>
      </c>
      <c r="E16">
        <v>6.45</v>
      </c>
      <c r="F16">
        <v>6.42</v>
      </c>
      <c r="H16" s="3" t="s">
        <v>19</v>
      </c>
      <c r="I16" t="s">
        <v>18</v>
      </c>
    </row>
    <row r="17" spans="2:8" x14ac:dyDescent="0.3">
      <c r="B17">
        <v>15</v>
      </c>
      <c r="C17">
        <v>6.5</v>
      </c>
      <c r="D17">
        <v>6.42</v>
      </c>
      <c r="E17">
        <v>6.43</v>
      </c>
      <c r="F17">
        <v>6.45</v>
      </c>
    </row>
    <row r="18" spans="2:8" x14ac:dyDescent="0.3">
      <c r="B18">
        <v>16</v>
      </c>
      <c r="C18">
        <v>6.33</v>
      </c>
      <c r="D18">
        <v>6.35</v>
      </c>
      <c r="E18">
        <v>6.29</v>
      </c>
      <c r="F18">
        <v>6.39</v>
      </c>
      <c r="H18" s="2" t="s">
        <v>20</v>
      </c>
    </row>
    <row r="19" spans="2:8" x14ac:dyDescent="0.3">
      <c r="B19">
        <v>17</v>
      </c>
      <c r="C19">
        <v>6.41</v>
      </c>
      <c r="D19">
        <v>6.4</v>
      </c>
      <c r="E19">
        <v>6.29</v>
      </c>
      <c r="F19">
        <v>6.34</v>
      </c>
      <c r="H19" s="2" t="s">
        <v>21</v>
      </c>
    </row>
    <row r="20" spans="2:8" x14ac:dyDescent="0.3">
      <c r="B20">
        <v>18</v>
      </c>
      <c r="C20">
        <v>6.38</v>
      </c>
      <c r="D20">
        <v>6.44</v>
      </c>
      <c r="E20">
        <v>6.28</v>
      </c>
      <c r="F20">
        <v>6.58</v>
      </c>
    </row>
    <row r="21" spans="2:8" x14ac:dyDescent="0.3">
      <c r="B21">
        <v>19</v>
      </c>
      <c r="C21">
        <v>6.35</v>
      </c>
      <c r="D21">
        <v>6.41</v>
      </c>
      <c r="E21">
        <v>6.37</v>
      </c>
      <c r="F21">
        <v>6.38</v>
      </c>
    </row>
    <row r="22" spans="2:8" x14ac:dyDescent="0.3">
      <c r="B22">
        <v>20</v>
      </c>
      <c r="C22">
        <v>6.56</v>
      </c>
      <c r="D22">
        <v>6.55</v>
      </c>
      <c r="E22">
        <v>6.45</v>
      </c>
      <c r="F22">
        <v>6.48</v>
      </c>
    </row>
    <row r="23" spans="2:8" x14ac:dyDescent="0.3">
      <c r="B23">
        <v>21</v>
      </c>
      <c r="C23">
        <v>6.38</v>
      </c>
      <c r="D23">
        <v>6.4</v>
      </c>
      <c r="E23">
        <v>6.45</v>
      </c>
      <c r="F23">
        <v>6.37</v>
      </c>
    </row>
    <row r="24" spans="2:8" x14ac:dyDescent="0.3">
      <c r="B24">
        <v>22</v>
      </c>
      <c r="C24">
        <v>6.39</v>
      </c>
      <c r="D24">
        <v>6.42</v>
      </c>
      <c r="E24">
        <v>6.35</v>
      </c>
      <c r="F24">
        <v>6.4</v>
      </c>
    </row>
    <row r="25" spans="2:8" x14ac:dyDescent="0.3">
      <c r="B25">
        <v>23</v>
      </c>
      <c r="C25">
        <v>6.42</v>
      </c>
      <c r="D25">
        <v>6.39</v>
      </c>
      <c r="E25">
        <v>6.39</v>
      </c>
      <c r="F25">
        <v>6.36</v>
      </c>
    </row>
    <row r="26" spans="2:8" x14ac:dyDescent="0.3">
      <c r="B26">
        <v>24</v>
      </c>
      <c r="C26">
        <v>6.43</v>
      </c>
      <c r="D26">
        <v>6.36</v>
      </c>
      <c r="E26">
        <v>6.35</v>
      </c>
      <c r="F26">
        <v>6.38</v>
      </c>
    </row>
    <row r="27" spans="2:8" x14ac:dyDescent="0.3">
      <c r="B27">
        <v>25</v>
      </c>
      <c r="C27">
        <v>6.39</v>
      </c>
      <c r="D27">
        <v>6.38</v>
      </c>
      <c r="E27">
        <v>6.43</v>
      </c>
      <c r="F27">
        <v>6.44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55"/>
  <sheetViews>
    <sheetView topLeftCell="J1" zoomScale="85" zoomScaleNormal="85" workbookViewId="0">
      <selection activeCell="U25" sqref="U25"/>
    </sheetView>
  </sheetViews>
  <sheetFormatPr defaultRowHeight="14.4" x14ac:dyDescent="0.3"/>
  <cols>
    <col min="9" max="9" width="9.5546875" bestFit="1" customWidth="1"/>
    <col min="12" max="12" width="9.5546875" bestFit="1" customWidth="1"/>
  </cols>
  <sheetData>
    <row r="2" spans="1:13" x14ac:dyDescent="0.3"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</row>
    <row r="3" spans="1:13" x14ac:dyDescent="0.3">
      <c r="A3" s="4"/>
      <c r="B3">
        <v>1</v>
      </c>
      <c r="C3">
        <v>6.35</v>
      </c>
      <c r="D3">
        <v>6.4</v>
      </c>
      <c r="E3">
        <v>6.32</v>
      </c>
      <c r="F3">
        <v>6.37</v>
      </c>
      <c r="G3" s="4"/>
      <c r="H3" t="s">
        <v>30</v>
      </c>
      <c r="I3" s="4">
        <f>_xlfn.STDEV.S(C3:F27)</f>
        <v>7.1682450693135044E-2</v>
      </c>
      <c r="M3">
        <f>FREQUENCY(A4:F13,L3:L18)</f>
        <v>0</v>
      </c>
    </row>
    <row r="4" spans="1:13" x14ac:dyDescent="0.3">
      <c r="A4" s="4"/>
      <c r="B4">
        <v>2</v>
      </c>
      <c r="C4">
        <v>6.46</v>
      </c>
      <c r="D4">
        <v>6.37</v>
      </c>
      <c r="E4">
        <v>6.36</v>
      </c>
      <c r="F4">
        <v>6.41</v>
      </c>
      <c r="G4" s="4"/>
      <c r="H4" t="s">
        <v>31</v>
      </c>
      <c r="I4" s="4">
        <f>AVERAGE(C3:F27)</f>
        <v>6.4099000000000004</v>
      </c>
    </row>
    <row r="5" spans="1:13" x14ac:dyDescent="0.3">
      <c r="A5" s="4"/>
      <c r="B5">
        <v>3</v>
      </c>
      <c r="C5">
        <v>6.34</v>
      </c>
      <c r="D5">
        <v>6.4</v>
      </c>
      <c r="E5">
        <v>6.34</v>
      </c>
      <c r="F5">
        <v>6.36</v>
      </c>
      <c r="G5" s="4"/>
      <c r="H5" t="s">
        <v>32</v>
      </c>
      <c r="I5" s="4">
        <v>6.5</v>
      </c>
    </row>
    <row r="6" spans="1:13" x14ac:dyDescent="0.3">
      <c r="A6" s="4"/>
      <c r="B6">
        <v>4</v>
      </c>
      <c r="C6">
        <v>6.69</v>
      </c>
      <c r="D6">
        <v>6.64</v>
      </c>
      <c r="E6">
        <v>6.68</v>
      </c>
      <c r="F6">
        <v>6.59</v>
      </c>
      <c r="H6" t="s">
        <v>33</v>
      </c>
      <c r="I6" s="4">
        <v>6.3</v>
      </c>
    </row>
    <row r="7" spans="1:13" x14ac:dyDescent="0.3">
      <c r="A7" s="4"/>
      <c r="B7">
        <v>5</v>
      </c>
      <c r="C7">
        <v>6.38</v>
      </c>
      <c r="D7">
        <v>6.34</v>
      </c>
      <c r="E7">
        <v>6.44</v>
      </c>
      <c r="F7">
        <v>6.4</v>
      </c>
      <c r="G7" s="4"/>
      <c r="H7" t="s">
        <v>34</v>
      </c>
      <c r="I7" s="4">
        <f>_xlfn.NORM.DIST(I5,I4,I3,TRUE)</f>
        <v>0.89561095564243753</v>
      </c>
    </row>
    <row r="8" spans="1:13" x14ac:dyDescent="0.3">
      <c r="A8" s="4"/>
      <c r="B8">
        <v>6</v>
      </c>
      <c r="C8">
        <v>6.42</v>
      </c>
      <c r="D8">
        <v>6.41</v>
      </c>
      <c r="E8">
        <v>6.43</v>
      </c>
      <c r="F8">
        <v>6.34</v>
      </c>
      <c r="H8" t="s">
        <v>35</v>
      </c>
      <c r="I8" s="4">
        <f>_xlfn.NORM.DIST(I6,I4,I3,TRUE)</f>
        <v>6.2619363111312512E-2</v>
      </c>
    </row>
    <row r="9" spans="1:13" x14ac:dyDescent="0.3">
      <c r="A9" s="4"/>
      <c r="B9">
        <v>7</v>
      </c>
      <c r="C9">
        <v>6.44</v>
      </c>
      <c r="D9">
        <v>6.41</v>
      </c>
      <c r="E9">
        <v>6.41</v>
      </c>
      <c r="F9">
        <v>6.46</v>
      </c>
      <c r="H9" t="s">
        <v>36</v>
      </c>
      <c r="I9" s="4">
        <f>20/(6*I3)</f>
        <v>46.501386337961286</v>
      </c>
    </row>
    <row r="10" spans="1:13" x14ac:dyDescent="0.3">
      <c r="A10" s="4"/>
      <c r="B10">
        <v>8</v>
      </c>
      <c r="C10">
        <v>6.33</v>
      </c>
      <c r="D10">
        <v>6.41</v>
      </c>
      <c r="E10">
        <v>6.38</v>
      </c>
      <c r="F10">
        <v>6.36</v>
      </c>
      <c r="I10" s="4"/>
    </row>
    <row r="11" spans="1:13" x14ac:dyDescent="0.3">
      <c r="A11" s="4"/>
      <c r="B11">
        <v>9</v>
      </c>
      <c r="C11">
        <v>6.48</v>
      </c>
      <c r="D11">
        <v>6.44</v>
      </c>
      <c r="E11">
        <v>6.47</v>
      </c>
      <c r="F11">
        <v>6.45</v>
      </c>
      <c r="I11" s="4"/>
    </row>
    <row r="12" spans="1:13" x14ac:dyDescent="0.3">
      <c r="A12" s="4"/>
      <c r="B12">
        <v>10</v>
      </c>
      <c r="C12">
        <v>6.47</v>
      </c>
      <c r="D12">
        <v>6.43</v>
      </c>
      <c r="E12">
        <v>6.36</v>
      </c>
      <c r="F12">
        <v>6.42</v>
      </c>
      <c r="H12" t="s">
        <v>40</v>
      </c>
      <c r="I12" s="4" t="s">
        <v>37</v>
      </c>
      <c r="K12" t="s">
        <v>40</v>
      </c>
      <c r="L12" t="s">
        <v>37</v>
      </c>
    </row>
    <row r="13" spans="1:13" x14ac:dyDescent="0.3">
      <c r="A13" s="4"/>
      <c r="B13">
        <v>11</v>
      </c>
      <c r="C13">
        <v>6.38</v>
      </c>
      <c r="D13">
        <v>6.41</v>
      </c>
      <c r="E13">
        <v>6.39</v>
      </c>
      <c r="F13">
        <v>6.38</v>
      </c>
      <c r="H13">
        <v>6.25</v>
      </c>
      <c r="I13" s="4">
        <f t="array" ref="I13:I38">FREQUENCY(C3:F27,H13:H38)</f>
        <v>0</v>
      </c>
      <c r="K13">
        <v>6.25</v>
      </c>
      <c r="L13">
        <f t="array" ref="L13:L23">FREQUENCY(C3:F27,K13:K23)</f>
        <v>0</v>
      </c>
    </row>
    <row r="14" spans="1:13" x14ac:dyDescent="0.3">
      <c r="A14" s="4"/>
      <c r="B14">
        <v>12</v>
      </c>
      <c r="C14">
        <v>6.37</v>
      </c>
      <c r="D14">
        <v>6.37</v>
      </c>
      <c r="E14">
        <v>6.41</v>
      </c>
      <c r="F14">
        <v>6.37</v>
      </c>
      <c r="H14">
        <f>H13+0.02</f>
        <v>6.27</v>
      </c>
      <c r="I14" s="4">
        <v>0</v>
      </c>
      <c r="K14">
        <f>K13+0.05</f>
        <v>6.3</v>
      </c>
      <c r="L14">
        <v>3</v>
      </c>
    </row>
    <row r="15" spans="1:13" x14ac:dyDescent="0.3">
      <c r="A15" s="4"/>
      <c r="B15">
        <v>13</v>
      </c>
      <c r="C15">
        <v>6.4</v>
      </c>
      <c r="D15">
        <v>6.38</v>
      </c>
      <c r="E15">
        <v>6.47</v>
      </c>
      <c r="F15">
        <v>6.35</v>
      </c>
      <c r="H15">
        <f t="shared" ref="H15:H38" si="0">H14+0.02</f>
        <v>6.2899999999999991</v>
      </c>
      <c r="I15" s="4">
        <v>1</v>
      </c>
      <c r="K15">
        <f t="shared" ref="K15:K23" si="1">K14+0.05</f>
        <v>6.35</v>
      </c>
      <c r="L15">
        <v>14</v>
      </c>
    </row>
    <row r="16" spans="1:13" x14ac:dyDescent="0.3">
      <c r="A16" s="4"/>
      <c r="B16">
        <v>14</v>
      </c>
      <c r="C16">
        <v>6.38</v>
      </c>
      <c r="D16">
        <v>6.39</v>
      </c>
      <c r="E16">
        <v>6.45</v>
      </c>
      <c r="F16">
        <v>6.42</v>
      </c>
      <c r="H16">
        <f t="shared" si="0"/>
        <v>6.3099999999999987</v>
      </c>
      <c r="I16" s="4">
        <v>2</v>
      </c>
      <c r="K16">
        <f t="shared" si="1"/>
        <v>6.3999999999999995</v>
      </c>
      <c r="L16">
        <v>31</v>
      </c>
    </row>
    <row r="17" spans="1:12" x14ac:dyDescent="0.3">
      <c r="A17" s="4"/>
      <c r="B17">
        <v>15</v>
      </c>
      <c r="C17">
        <v>6.5</v>
      </c>
      <c r="D17">
        <v>6.42</v>
      </c>
      <c r="E17">
        <v>6.43</v>
      </c>
      <c r="F17">
        <v>6.45</v>
      </c>
      <c r="H17">
        <f t="shared" si="0"/>
        <v>6.3299999999999983</v>
      </c>
      <c r="I17" s="4">
        <v>1</v>
      </c>
      <c r="K17">
        <f t="shared" si="1"/>
        <v>6.4499999999999993</v>
      </c>
      <c r="L17">
        <v>32</v>
      </c>
    </row>
    <row r="18" spans="1:12" x14ac:dyDescent="0.3">
      <c r="A18" s="4"/>
      <c r="B18">
        <v>16</v>
      </c>
      <c r="C18">
        <v>6.33</v>
      </c>
      <c r="D18">
        <v>6.35</v>
      </c>
      <c r="E18">
        <v>6.29</v>
      </c>
      <c r="F18">
        <v>6.39</v>
      </c>
      <c r="H18">
        <f t="shared" si="0"/>
        <v>6.3499999999999979</v>
      </c>
      <c r="I18" s="4">
        <v>7</v>
      </c>
      <c r="K18">
        <f t="shared" si="1"/>
        <v>6.4999999999999991</v>
      </c>
      <c r="L18">
        <v>12</v>
      </c>
    </row>
    <row r="19" spans="1:12" x14ac:dyDescent="0.3">
      <c r="A19" s="4"/>
      <c r="B19">
        <v>17</v>
      </c>
      <c r="C19">
        <v>6.41</v>
      </c>
      <c r="D19">
        <v>6.4</v>
      </c>
      <c r="E19">
        <v>6.29</v>
      </c>
      <c r="F19">
        <v>6.34</v>
      </c>
      <c r="H19">
        <f t="shared" si="0"/>
        <v>6.3699999999999974</v>
      </c>
      <c r="I19" s="4">
        <v>12</v>
      </c>
      <c r="K19">
        <f t="shared" si="1"/>
        <v>6.5499999999999989</v>
      </c>
      <c r="L19">
        <v>1</v>
      </c>
    </row>
    <row r="20" spans="1:12" x14ac:dyDescent="0.3">
      <c r="A20" s="4"/>
      <c r="B20">
        <v>18</v>
      </c>
      <c r="C20">
        <v>6.38</v>
      </c>
      <c r="D20">
        <v>6.44</v>
      </c>
      <c r="E20">
        <v>6.28</v>
      </c>
      <c r="F20">
        <v>6.58</v>
      </c>
      <c r="H20">
        <f t="shared" si="0"/>
        <v>6.389999999999997</v>
      </c>
      <c r="I20" s="4">
        <v>18</v>
      </c>
      <c r="K20">
        <f t="shared" si="1"/>
        <v>6.5999999999999988</v>
      </c>
      <c r="L20">
        <v>4</v>
      </c>
    </row>
    <row r="21" spans="1:12" x14ac:dyDescent="0.3">
      <c r="A21" s="4"/>
      <c r="B21">
        <v>19</v>
      </c>
      <c r="C21">
        <v>6.35</v>
      </c>
      <c r="D21">
        <v>6.41</v>
      </c>
      <c r="E21">
        <v>6.37</v>
      </c>
      <c r="F21">
        <v>6.38</v>
      </c>
      <c r="H21">
        <f t="shared" si="0"/>
        <v>6.4099999999999966</v>
      </c>
      <c r="I21" s="4">
        <v>14</v>
      </c>
      <c r="K21">
        <f t="shared" si="1"/>
        <v>6.6499999999999986</v>
      </c>
      <c r="L21">
        <v>1</v>
      </c>
    </row>
    <row r="22" spans="1:12" x14ac:dyDescent="0.3">
      <c r="A22" s="4"/>
      <c r="B22">
        <v>20</v>
      </c>
      <c r="C22">
        <v>6.56</v>
      </c>
      <c r="D22">
        <v>6.55</v>
      </c>
      <c r="E22">
        <v>6.45</v>
      </c>
      <c r="F22">
        <v>6.48</v>
      </c>
      <c r="H22">
        <f t="shared" si="0"/>
        <v>6.4299999999999962</v>
      </c>
      <c r="I22" s="4">
        <v>15</v>
      </c>
      <c r="K22">
        <f t="shared" si="1"/>
        <v>6.6999999999999984</v>
      </c>
      <c r="L22">
        <v>2</v>
      </c>
    </row>
    <row r="23" spans="1:12" x14ac:dyDescent="0.3">
      <c r="A23" s="4"/>
      <c r="B23">
        <v>21</v>
      </c>
      <c r="C23">
        <v>6.38</v>
      </c>
      <c r="D23">
        <v>6.4</v>
      </c>
      <c r="E23">
        <v>6.45</v>
      </c>
      <c r="F23">
        <v>6.37</v>
      </c>
      <c r="H23">
        <f t="shared" si="0"/>
        <v>6.4499999999999957</v>
      </c>
      <c r="I23" s="4">
        <v>10</v>
      </c>
      <c r="K23">
        <f t="shared" si="1"/>
        <v>6.7499999999999982</v>
      </c>
      <c r="L23">
        <v>0</v>
      </c>
    </row>
    <row r="24" spans="1:12" x14ac:dyDescent="0.3">
      <c r="A24" s="4"/>
      <c r="B24">
        <v>22</v>
      </c>
      <c r="C24">
        <v>6.39</v>
      </c>
      <c r="D24">
        <v>6.42</v>
      </c>
      <c r="E24">
        <v>6.35</v>
      </c>
      <c r="F24">
        <v>6.4</v>
      </c>
      <c r="H24">
        <f t="shared" si="0"/>
        <v>6.4699999999999953</v>
      </c>
      <c r="I24" s="4">
        <v>7</v>
      </c>
    </row>
    <row r="25" spans="1:12" x14ac:dyDescent="0.3">
      <c r="A25" s="4"/>
      <c r="B25">
        <v>23</v>
      </c>
      <c r="C25">
        <v>6.42</v>
      </c>
      <c r="D25">
        <v>6.39</v>
      </c>
      <c r="E25">
        <v>6.39</v>
      </c>
      <c r="F25">
        <v>6.36</v>
      </c>
      <c r="H25">
        <f t="shared" si="0"/>
        <v>6.4899999999999949</v>
      </c>
      <c r="I25" s="4">
        <v>5</v>
      </c>
    </row>
    <row r="26" spans="1:12" x14ac:dyDescent="0.3">
      <c r="A26" s="4"/>
      <c r="B26">
        <v>24</v>
      </c>
      <c r="C26">
        <v>6.43</v>
      </c>
      <c r="D26">
        <v>6.36</v>
      </c>
      <c r="E26">
        <v>6.35</v>
      </c>
      <c r="F26">
        <v>6.38</v>
      </c>
      <c r="H26">
        <f t="shared" si="0"/>
        <v>6.5099999999999945</v>
      </c>
      <c r="I26" s="4">
        <v>1</v>
      </c>
    </row>
    <row r="27" spans="1:12" x14ac:dyDescent="0.3">
      <c r="A27" s="4"/>
      <c r="B27">
        <v>25</v>
      </c>
      <c r="C27">
        <v>6.39</v>
      </c>
      <c r="D27">
        <v>6.38</v>
      </c>
      <c r="E27">
        <v>6.43</v>
      </c>
      <c r="F27">
        <v>6.44</v>
      </c>
      <c r="H27">
        <f t="shared" si="0"/>
        <v>6.529999999999994</v>
      </c>
      <c r="I27" s="4">
        <v>0</v>
      </c>
    </row>
    <row r="28" spans="1:12" x14ac:dyDescent="0.3">
      <c r="H28">
        <f t="shared" si="0"/>
        <v>6.5499999999999936</v>
      </c>
      <c r="I28" s="4">
        <v>0</v>
      </c>
    </row>
    <row r="29" spans="1:12" x14ac:dyDescent="0.3">
      <c r="H29">
        <f t="shared" si="0"/>
        <v>6.5699999999999932</v>
      </c>
      <c r="I29" s="4">
        <v>2</v>
      </c>
    </row>
    <row r="30" spans="1:12" x14ac:dyDescent="0.3">
      <c r="H30">
        <f t="shared" si="0"/>
        <v>6.5899999999999928</v>
      </c>
      <c r="I30" s="4">
        <v>1</v>
      </c>
    </row>
    <row r="31" spans="1:12" x14ac:dyDescent="0.3">
      <c r="H31">
        <f t="shared" si="0"/>
        <v>6.6099999999999923</v>
      </c>
      <c r="I31" s="4">
        <v>1</v>
      </c>
    </row>
    <row r="32" spans="1:12" x14ac:dyDescent="0.3">
      <c r="H32">
        <f t="shared" si="0"/>
        <v>6.6299999999999919</v>
      </c>
      <c r="I32" s="4">
        <v>0</v>
      </c>
    </row>
    <row r="33" spans="4:9" x14ac:dyDescent="0.3">
      <c r="H33">
        <f t="shared" si="0"/>
        <v>6.6499999999999915</v>
      </c>
      <c r="I33" s="4">
        <v>1</v>
      </c>
    </row>
    <row r="34" spans="4:9" x14ac:dyDescent="0.3">
      <c r="H34">
        <f t="shared" si="0"/>
        <v>6.669999999999991</v>
      </c>
      <c r="I34" s="4">
        <v>0</v>
      </c>
    </row>
    <row r="35" spans="4:9" x14ac:dyDescent="0.3">
      <c r="D35" s="5"/>
      <c r="H35">
        <f t="shared" si="0"/>
        <v>6.6899999999999906</v>
      </c>
      <c r="I35" s="4">
        <v>1</v>
      </c>
    </row>
    <row r="36" spans="4:9" x14ac:dyDescent="0.3">
      <c r="D36" s="5"/>
      <c r="H36">
        <f t="shared" si="0"/>
        <v>6.7099999999999902</v>
      </c>
      <c r="I36" s="4">
        <v>1</v>
      </c>
    </row>
    <row r="37" spans="4:9" x14ac:dyDescent="0.3">
      <c r="D37" s="6"/>
      <c r="H37">
        <f t="shared" si="0"/>
        <v>6.7299999999999898</v>
      </c>
      <c r="I37" s="4">
        <v>0</v>
      </c>
    </row>
    <row r="38" spans="4:9" x14ac:dyDescent="0.3">
      <c r="H38">
        <f t="shared" si="0"/>
        <v>6.7499999999999893</v>
      </c>
      <c r="I38" s="4">
        <v>0</v>
      </c>
    </row>
    <row r="39" spans="4:9" x14ac:dyDescent="0.3">
      <c r="I39" s="4"/>
    </row>
    <row r="40" spans="4:9" x14ac:dyDescent="0.3">
      <c r="I40" s="4"/>
    </row>
    <row r="41" spans="4:9" x14ac:dyDescent="0.3">
      <c r="I41" s="4"/>
    </row>
    <row r="42" spans="4:9" x14ac:dyDescent="0.3">
      <c r="I42" s="4"/>
    </row>
    <row r="43" spans="4:9" x14ac:dyDescent="0.3">
      <c r="I43" s="4"/>
    </row>
    <row r="44" spans="4:9" x14ac:dyDescent="0.3">
      <c r="I44" s="4"/>
    </row>
    <row r="45" spans="4:9" x14ac:dyDescent="0.3">
      <c r="I45" s="4"/>
    </row>
    <row r="46" spans="4:9" x14ac:dyDescent="0.3">
      <c r="I46" s="4"/>
    </row>
    <row r="47" spans="4:9" x14ac:dyDescent="0.3">
      <c r="I47" s="4"/>
    </row>
    <row r="48" spans="4:9" x14ac:dyDescent="0.3">
      <c r="I48" s="4"/>
    </row>
    <row r="49" spans="9:9" x14ac:dyDescent="0.3">
      <c r="I49" s="4"/>
    </row>
    <row r="50" spans="9:9" x14ac:dyDescent="0.3">
      <c r="I50" s="4"/>
    </row>
    <row r="51" spans="9:9" x14ac:dyDescent="0.3">
      <c r="I51" s="4"/>
    </row>
    <row r="52" spans="9:9" x14ac:dyDescent="0.3">
      <c r="I52" s="4"/>
    </row>
    <row r="53" spans="9:9" x14ac:dyDescent="0.3">
      <c r="I53" s="4"/>
    </row>
    <row r="54" spans="9:9" x14ac:dyDescent="0.3">
      <c r="I54" s="4"/>
    </row>
    <row r="55" spans="9:9" x14ac:dyDescent="0.3">
      <c r="I55" s="4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57"/>
  <sheetViews>
    <sheetView tabSelected="1" topLeftCell="A27" workbookViewId="0">
      <selection activeCell="F41" sqref="F41"/>
    </sheetView>
  </sheetViews>
  <sheetFormatPr defaultRowHeight="14.4" x14ac:dyDescent="0.3"/>
  <cols>
    <col min="1" max="1" width="8.88671875" customWidth="1"/>
    <col min="2" max="2" width="10.21875" bestFit="1" customWidth="1"/>
    <col min="3" max="3" width="10.6640625" bestFit="1" customWidth="1"/>
    <col min="4" max="5" width="8.88671875" customWidth="1"/>
    <col min="6" max="6" width="8.88671875" style="7"/>
    <col min="8" max="8" width="8.88671875" style="7"/>
    <col min="9" max="13" width="8.88671875" style="8"/>
  </cols>
  <sheetData>
    <row r="2" spans="2:14" x14ac:dyDescent="0.3"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3" t="s">
        <v>22</v>
      </c>
      <c r="H2" s="7" t="s">
        <v>23</v>
      </c>
      <c r="I2" s="9" t="s">
        <v>24</v>
      </c>
      <c r="J2" s="9" t="s">
        <v>25</v>
      </c>
      <c r="K2" s="8" t="s">
        <v>26</v>
      </c>
      <c r="L2" s="8" t="s">
        <v>27</v>
      </c>
      <c r="M2" s="8" t="s">
        <v>28</v>
      </c>
      <c r="N2" t="s">
        <v>29</v>
      </c>
    </row>
    <row r="3" spans="2:14" x14ac:dyDescent="0.3">
      <c r="B3">
        <v>1</v>
      </c>
      <c r="C3">
        <v>35</v>
      </c>
      <c r="D3">
        <v>40</v>
      </c>
      <c r="E3">
        <v>32</v>
      </c>
      <c r="F3">
        <v>37</v>
      </c>
      <c r="G3" s="4">
        <f>(C3+D3+E3+F3)/4</f>
        <v>36</v>
      </c>
      <c r="H3" s="7">
        <f>(MAX(C3:F3) - MIN(C3:F3))</f>
        <v>8</v>
      </c>
      <c r="I3" s="8">
        <f>$G$28+(0.729*$H$28)</f>
        <v>47.376040000000003</v>
      </c>
      <c r="J3" s="8">
        <f>$G$28-(0.729*$H$28)</f>
        <v>34.603960000000001</v>
      </c>
      <c r="K3" s="8">
        <f>$G$28</f>
        <v>40.99</v>
      </c>
      <c r="L3" s="8">
        <f>$H$28</f>
        <v>8.76</v>
      </c>
      <c r="M3" s="8">
        <f>$H$28*2.282</f>
        <v>19.990320000000001</v>
      </c>
      <c r="N3">
        <f>0*H28</f>
        <v>0</v>
      </c>
    </row>
    <row r="4" spans="2:14" x14ac:dyDescent="0.3">
      <c r="B4">
        <v>2</v>
      </c>
      <c r="C4">
        <v>46</v>
      </c>
      <c r="D4">
        <v>37</v>
      </c>
      <c r="E4">
        <v>36</v>
      </c>
      <c r="F4">
        <v>41</v>
      </c>
      <c r="G4" s="4">
        <f t="shared" ref="G4:G27" si="0">(C4+D4+E4+F4)/4</f>
        <v>40</v>
      </c>
      <c r="H4" s="7">
        <f t="shared" ref="H4:H27" si="1">(MAX(C4:F4) - MIN(C4:F4))</f>
        <v>10</v>
      </c>
      <c r="I4" s="8">
        <f t="shared" ref="I4:I27" si="2">$G$28+(0.729*$H$28)</f>
        <v>47.376040000000003</v>
      </c>
      <c r="J4" s="8">
        <f t="shared" ref="J4:J27" si="3">$G$28-(0.729*$H$28)</f>
        <v>34.603960000000001</v>
      </c>
      <c r="K4" s="8">
        <f t="shared" ref="K4:K27" si="4">$G$28</f>
        <v>40.99</v>
      </c>
      <c r="L4" s="8">
        <f t="shared" ref="L4:L27" si="5">$H$28</f>
        <v>8.76</v>
      </c>
      <c r="M4" s="8">
        <f t="shared" ref="M4:M27" si="6">$H$28*2.282</f>
        <v>19.990320000000001</v>
      </c>
      <c r="N4">
        <f t="shared" ref="N4:N27" si="7">0*H29</f>
        <v>0</v>
      </c>
    </row>
    <row r="5" spans="2:14" x14ac:dyDescent="0.3">
      <c r="B5">
        <v>3</v>
      </c>
      <c r="C5">
        <v>34</v>
      </c>
      <c r="D5">
        <v>40</v>
      </c>
      <c r="E5">
        <v>34</v>
      </c>
      <c r="F5">
        <v>36</v>
      </c>
      <c r="G5" s="4">
        <f t="shared" si="0"/>
        <v>36</v>
      </c>
      <c r="H5" s="7">
        <f t="shared" si="1"/>
        <v>6</v>
      </c>
      <c r="I5" s="8">
        <f t="shared" si="2"/>
        <v>47.376040000000003</v>
      </c>
      <c r="J5" s="8">
        <f t="shared" si="3"/>
        <v>34.603960000000001</v>
      </c>
      <c r="K5" s="8">
        <f t="shared" si="4"/>
        <v>40.99</v>
      </c>
      <c r="L5" s="8">
        <f t="shared" si="5"/>
        <v>8.76</v>
      </c>
      <c r="M5" s="8">
        <f t="shared" si="6"/>
        <v>19.990320000000001</v>
      </c>
      <c r="N5">
        <f t="shared" si="7"/>
        <v>0</v>
      </c>
    </row>
    <row r="6" spans="2:14" x14ac:dyDescent="0.3">
      <c r="B6">
        <v>4</v>
      </c>
      <c r="C6">
        <v>69</v>
      </c>
      <c r="D6">
        <v>64</v>
      </c>
      <c r="E6">
        <v>68</v>
      </c>
      <c r="F6">
        <v>59</v>
      </c>
      <c r="G6" s="4">
        <f t="shared" si="0"/>
        <v>65</v>
      </c>
      <c r="H6" s="7">
        <f t="shared" si="1"/>
        <v>10</v>
      </c>
      <c r="I6" s="8">
        <f t="shared" si="2"/>
        <v>47.376040000000003</v>
      </c>
      <c r="J6" s="8">
        <f t="shared" si="3"/>
        <v>34.603960000000001</v>
      </c>
      <c r="K6" s="8">
        <f t="shared" si="4"/>
        <v>40.99</v>
      </c>
      <c r="L6" s="8">
        <f t="shared" si="5"/>
        <v>8.76</v>
      </c>
      <c r="M6" s="8">
        <f t="shared" si="6"/>
        <v>19.990320000000001</v>
      </c>
      <c r="N6">
        <f t="shared" si="7"/>
        <v>0</v>
      </c>
    </row>
    <row r="7" spans="2:14" x14ac:dyDescent="0.3">
      <c r="B7">
        <v>5</v>
      </c>
      <c r="C7">
        <v>38</v>
      </c>
      <c r="D7">
        <v>34</v>
      </c>
      <c r="E7">
        <v>44</v>
      </c>
      <c r="F7">
        <v>40</v>
      </c>
      <c r="G7" s="4">
        <f t="shared" si="0"/>
        <v>39</v>
      </c>
      <c r="H7" s="7">
        <f t="shared" si="1"/>
        <v>10</v>
      </c>
      <c r="I7" s="8">
        <f t="shared" si="2"/>
        <v>47.376040000000003</v>
      </c>
      <c r="J7" s="8">
        <f t="shared" si="3"/>
        <v>34.603960000000001</v>
      </c>
      <c r="K7" s="8">
        <f t="shared" si="4"/>
        <v>40.99</v>
      </c>
      <c r="L7" s="8">
        <f t="shared" si="5"/>
        <v>8.76</v>
      </c>
      <c r="M7" s="8">
        <f t="shared" si="6"/>
        <v>19.990320000000001</v>
      </c>
      <c r="N7">
        <f t="shared" si="7"/>
        <v>0</v>
      </c>
    </row>
    <row r="8" spans="2:14" x14ac:dyDescent="0.3">
      <c r="B8">
        <v>6</v>
      </c>
      <c r="C8">
        <v>42</v>
      </c>
      <c r="D8">
        <v>41</v>
      </c>
      <c r="E8">
        <v>43</v>
      </c>
      <c r="F8">
        <v>34</v>
      </c>
      <c r="G8" s="4">
        <f t="shared" si="0"/>
        <v>40</v>
      </c>
      <c r="H8" s="7">
        <f t="shared" si="1"/>
        <v>9</v>
      </c>
      <c r="I8" s="8">
        <f t="shared" si="2"/>
        <v>47.376040000000003</v>
      </c>
      <c r="J8" s="8">
        <f t="shared" si="3"/>
        <v>34.603960000000001</v>
      </c>
      <c r="K8" s="8">
        <f t="shared" si="4"/>
        <v>40.99</v>
      </c>
      <c r="L8" s="8">
        <f t="shared" si="5"/>
        <v>8.76</v>
      </c>
      <c r="M8" s="8">
        <f t="shared" si="6"/>
        <v>19.990320000000001</v>
      </c>
      <c r="N8">
        <f t="shared" si="7"/>
        <v>0</v>
      </c>
    </row>
    <row r="9" spans="2:14" x14ac:dyDescent="0.3">
      <c r="B9">
        <v>7</v>
      </c>
      <c r="C9">
        <v>44</v>
      </c>
      <c r="D9">
        <v>41</v>
      </c>
      <c r="E9">
        <v>41</v>
      </c>
      <c r="F9">
        <v>46</v>
      </c>
      <c r="G9" s="4">
        <f t="shared" si="0"/>
        <v>43</v>
      </c>
      <c r="H9" s="7">
        <f t="shared" si="1"/>
        <v>5</v>
      </c>
      <c r="I9" s="8">
        <f t="shared" si="2"/>
        <v>47.376040000000003</v>
      </c>
      <c r="J9" s="8">
        <f t="shared" si="3"/>
        <v>34.603960000000001</v>
      </c>
      <c r="K9" s="8">
        <f t="shared" si="4"/>
        <v>40.99</v>
      </c>
      <c r="L9" s="8">
        <f t="shared" si="5"/>
        <v>8.76</v>
      </c>
      <c r="M9" s="8">
        <f t="shared" si="6"/>
        <v>19.990320000000001</v>
      </c>
      <c r="N9">
        <f t="shared" si="7"/>
        <v>0</v>
      </c>
    </row>
    <row r="10" spans="2:14" x14ac:dyDescent="0.3">
      <c r="B10">
        <v>8</v>
      </c>
      <c r="C10">
        <v>33</v>
      </c>
      <c r="D10">
        <v>41</v>
      </c>
      <c r="E10">
        <v>38</v>
      </c>
      <c r="F10">
        <v>36</v>
      </c>
      <c r="G10" s="4">
        <f t="shared" si="0"/>
        <v>37</v>
      </c>
      <c r="H10" s="7">
        <f t="shared" si="1"/>
        <v>8</v>
      </c>
      <c r="I10" s="8">
        <f t="shared" si="2"/>
        <v>47.376040000000003</v>
      </c>
      <c r="J10" s="8">
        <f t="shared" si="3"/>
        <v>34.603960000000001</v>
      </c>
      <c r="K10" s="8">
        <f t="shared" si="4"/>
        <v>40.99</v>
      </c>
      <c r="L10" s="8">
        <f t="shared" si="5"/>
        <v>8.76</v>
      </c>
      <c r="M10" s="8">
        <f t="shared" si="6"/>
        <v>19.990320000000001</v>
      </c>
      <c r="N10">
        <f t="shared" si="7"/>
        <v>0</v>
      </c>
    </row>
    <row r="11" spans="2:14" x14ac:dyDescent="0.3">
      <c r="B11">
        <v>9</v>
      </c>
      <c r="C11">
        <v>48</v>
      </c>
      <c r="D11">
        <v>44</v>
      </c>
      <c r="E11">
        <v>47</v>
      </c>
      <c r="F11">
        <v>45</v>
      </c>
      <c r="G11" s="4">
        <f t="shared" si="0"/>
        <v>46</v>
      </c>
      <c r="H11" s="7">
        <f t="shared" si="1"/>
        <v>4</v>
      </c>
      <c r="I11" s="8">
        <f t="shared" si="2"/>
        <v>47.376040000000003</v>
      </c>
      <c r="J11" s="8">
        <f t="shared" si="3"/>
        <v>34.603960000000001</v>
      </c>
      <c r="K11" s="8">
        <f t="shared" si="4"/>
        <v>40.99</v>
      </c>
      <c r="L11" s="8">
        <f t="shared" si="5"/>
        <v>8.76</v>
      </c>
      <c r="M11" s="8">
        <f t="shared" si="6"/>
        <v>19.990320000000001</v>
      </c>
      <c r="N11">
        <f t="shared" si="7"/>
        <v>0</v>
      </c>
    </row>
    <row r="12" spans="2:14" x14ac:dyDescent="0.3">
      <c r="B12">
        <v>10</v>
      </c>
      <c r="C12">
        <v>47</v>
      </c>
      <c r="D12">
        <v>43</v>
      </c>
      <c r="E12">
        <v>36</v>
      </c>
      <c r="F12">
        <v>42</v>
      </c>
      <c r="G12" s="4">
        <f t="shared" si="0"/>
        <v>42</v>
      </c>
      <c r="H12" s="7">
        <f t="shared" si="1"/>
        <v>11</v>
      </c>
      <c r="I12" s="8">
        <f t="shared" si="2"/>
        <v>47.376040000000003</v>
      </c>
      <c r="J12" s="8">
        <f t="shared" si="3"/>
        <v>34.603960000000001</v>
      </c>
      <c r="K12" s="8">
        <f t="shared" si="4"/>
        <v>40.99</v>
      </c>
      <c r="L12" s="8">
        <f t="shared" si="5"/>
        <v>8.76</v>
      </c>
      <c r="M12" s="8">
        <f t="shared" si="6"/>
        <v>19.990320000000001</v>
      </c>
      <c r="N12">
        <f t="shared" si="7"/>
        <v>0</v>
      </c>
    </row>
    <row r="13" spans="2:14" x14ac:dyDescent="0.3">
      <c r="B13">
        <v>11</v>
      </c>
      <c r="C13">
        <v>38</v>
      </c>
      <c r="D13">
        <v>41</v>
      </c>
      <c r="E13">
        <v>39</v>
      </c>
      <c r="F13">
        <v>38</v>
      </c>
      <c r="G13" s="4">
        <f t="shared" si="0"/>
        <v>39</v>
      </c>
      <c r="H13" s="7">
        <f t="shared" si="1"/>
        <v>3</v>
      </c>
      <c r="I13" s="8">
        <f t="shared" si="2"/>
        <v>47.376040000000003</v>
      </c>
      <c r="J13" s="8">
        <f t="shared" si="3"/>
        <v>34.603960000000001</v>
      </c>
      <c r="K13" s="8">
        <f t="shared" si="4"/>
        <v>40.99</v>
      </c>
      <c r="L13" s="8">
        <f t="shared" si="5"/>
        <v>8.76</v>
      </c>
      <c r="M13" s="8">
        <f t="shared" si="6"/>
        <v>19.990320000000001</v>
      </c>
      <c r="N13">
        <f t="shared" si="7"/>
        <v>0</v>
      </c>
    </row>
    <row r="14" spans="2:14" x14ac:dyDescent="0.3">
      <c r="B14">
        <v>12</v>
      </c>
      <c r="C14">
        <v>37</v>
      </c>
      <c r="D14">
        <v>37</v>
      </c>
      <c r="E14">
        <v>41</v>
      </c>
      <c r="F14">
        <v>37</v>
      </c>
      <c r="G14" s="4">
        <f t="shared" si="0"/>
        <v>38</v>
      </c>
      <c r="H14" s="7">
        <f t="shared" si="1"/>
        <v>4</v>
      </c>
      <c r="I14" s="8">
        <f t="shared" si="2"/>
        <v>47.376040000000003</v>
      </c>
      <c r="J14" s="8">
        <f t="shared" si="3"/>
        <v>34.603960000000001</v>
      </c>
      <c r="K14" s="8">
        <f t="shared" si="4"/>
        <v>40.99</v>
      </c>
      <c r="L14" s="8">
        <f t="shared" si="5"/>
        <v>8.76</v>
      </c>
      <c r="M14" s="8">
        <f t="shared" si="6"/>
        <v>19.990320000000001</v>
      </c>
      <c r="N14">
        <f t="shared" si="7"/>
        <v>0</v>
      </c>
    </row>
    <row r="15" spans="2:14" x14ac:dyDescent="0.3">
      <c r="B15">
        <v>13</v>
      </c>
      <c r="C15">
        <v>40</v>
      </c>
      <c r="D15">
        <v>38</v>
      </c>
      <c r="E15">
        <v>47</v>
      </c>
      <c r="F15">
        <v>35</v>
      </c>
      <c r="G15" s="4">
        <f t="shared" si="0"/>
        <v>40</v>
      </c>
      <c r="H15" s="7">
        <f t="shared" si="1"/>
        <v>12</v>
      </c>
      <c r="I15" s="8">
        <f t="shared" si="2"/>
        <v>47.376040000000003</v>
      </c>
      <c r="J15" s="8">
        <f t="shared" si="3"/>
        <v>34.603960000000001</v>
      </c>
      <c r="K15" s="8">
        <f t="shared" si="4"/>
        <v>40.99</v>
      </c>
      <c r="L15" s="8">
        <f t="shared" si="5"/>
        <v>8.76</v>
      </c>
      <c r="M15" s="8">
        <f t="shared" si="6"/>
        <v>19.990320000000001</v>
      </c>
      <c r="N15">
        <f t="shared" si="7"/>
        <v>0</v>
      </c>
    </row>
    <row r="16" spans="2:14" x14ac:dyDescent="0.3">
      <c r="B16">
        <v>14</v>
      </c>
      <c r="C16">
        <v>38</v>
      </c>
      <c r="D16">
        <v>39</v>
      </c>
      <c r="E16">
        <v>45</v>
      </c>
      <c r="F16">
        <v>42</v>
      </c>
      <c r="G16" s="4">
        <f t="shared" si="0"/>
        <v>41</v>
      </c>
      <c r="H16" s="7">
        <f t="shared" si="1"/>
        <v>7</v>
      </c>
      <c r="I16" s="8">
        <f t="shared" si="2"/>
        <v>47.376040000000003</v>
      </c>
      <c r="J16" s="8">
        <f t="shared" si="3"/>
        <v>34.603960000000001</v>
      </c>
      <c r="K16" s="8">
        <f t="shared" si="4"/>
        <v>40.99</v>
      </c>
      <c r="L16" s="8">
        <f t="shared" si="5"/>
        <v>8.76</v>
      </c>
      <c r="M16" s="8">
        <f t="shared" si="6"/>
        <v>19.990320000000001</v>
      </c>
      <c r="N16">
        <f t="shared" si="7"/>
        <v>0</v>
      </c>
    </row>
    <row r="17" spans="2:14" x14ac:dyDescent="0.3">
      <c r="B17">
        <v>15</v>
      </c>
      <c r="C17">
        <v>50</v>
      </c>
      <c r="D17">
        <v>42</v>
      </c>
      <c r="E17">
        <v>43</v>
      </c>
      <c r="F17">
        <v>45</v>
      </c>
      <c r="G17" s="4">
        <f t="shared" si="0"/>
        <v>45</v>
      </c>
      <c r="H17" s="7">
        <f t="shared" si="1"/>
        <v>8</v>
      </c>
      <c r="I17" s="8">
        <f t="shared" si="2"/>
        <v>47.376040000000003</v>
      </c>
      <c r="J17" s="8">
        <f t="shared" si="3"/>
        <v>34.603960000000001</v>
      </c>
      <c r="K17" s="8">
        <f t="shared" si="4"/>
        <v>40.99</v>
      </c>
      <c r="L17" s="8">
        <f t="shared" si="5"/>
        <v>8.76</v>
      </c>
      <c r="M17" s="8">
        <f t="shared" si="6"/>
        <v>19.990320000000001</v>
      </c>
      <c r="N17">
        <f t="shared" si="7"/>
        <v>0</v>
      </c>
    </row>
    <row r="18" spans="2:14" x14ac:dyDescent="0.3">
      <c r="B18">
        <v>16</v>
      </c>
      <c r="C18">
        <v>33</v>
      </c>
      <c r="D18">
        <v>35</v>
      </c>
      <c r="E18">
        <v>29</v>
      </c>
      <c r="F18">
        <v>39</v>
      </c>
      <c r="G18" s="4">
        <f t="shared" si="0"/>
        <v>34</v>
      </c>
      <c r="H18" s="7">
        <f t="shared" si="1"/>
        <v>10</v>
      </c>
      <c r="I18" s="8">
        <f t="shared" si="2"/>
        <v>47.376040000000003</v>
      </c>
      <c r="J18" s="8">
        <f t="shared" si="3"/>
        <v>34.603960000000001</v>
      </c>
      <c r="K18" s="8">
        <f t="shared" si="4"/>
        <v>40.99</v>
      </c>
      <c r="L18" s="8">
        <f t="shared" si="5"/>
        <v>8.76</v>
      </c>
      <c r="M18" s="8">
        <f t="shared" si="6"/>
        <v>19.990320000000001</v>
      </c>
      <c r="N18">
        <f t="shared" si="7"/>
        <v>0</v>
      </c>
    </row>
    <row r="19" spans="2:14" x14ac:dyDescent="0.3">
      <c r="B19">
        <v>17</v>
      </c>
      <c r="C19">
        <v>41</v>
      </c>
      <c r="D19">
        <v>40</v>
      </c>
      <c r="E19">
        <v>29</v>
      </c>
      <c r="F19">
        <v>34</v>
      </c>
      <c r="G19" s="4">
        <f t="shared" si="0"/>
        <v>36</v>
      </c>
      <c r="H19" s="7">
        <f t="shared" si="1"/>
        <v>12</v>
      </c>
      <c r="I19" s="8">
        <f t="shared" si="2"/>
        <v>47.376040000000003</v>
      </c>
      <c r="J19" s="8">
        <f t="shared" si="3"/>
        <v>34.603960000000001</v>
      </c>
      <c r="K19" s="8">
        <f t="shared" si="4"/>
        <v>40.99</v>
      </c>
      <c r="L19" s="8">
        <f t="shared" si="5"/>
        <v>8.76</v>
      </c>
      <c r="M19" s="8">
        <f t="shared" si="6"/>
        <v>19.990320000000001</v>
      </c>
      <c r="N19">
        <f t="shared" si="7"/>
        <v>0</v>
      </c>
    </row>
    <row r="20" spans="2:14" x14ac:dyDescent="0.3">
      <c r="B20">
        <v>18</v>
      </c>
      <c r="C20">
        <v>38</v>
      </c>
      <c r="D20">
        <v>44</v>
      </c>
      <c r="E20">
        <v>28</v>
      </c>
      <c r="F20">
        <v>58</v>
      </c>
      <c r="G20" s="4">
        <f t="shared" si="0"/>
        <v>42</v>
      </c>
      <c r="H20" s="7">
        <f t="shared" si="1"/>
        <v>30</v>
      </c>
      <c r="I20" s="8">
        <f t="shared" si="2"/>
        <v>47.376040000000003</v>
      </c>
      <c r="J20" s="8">
        <f t="shared" si="3"/>
        <v>34.603960000000001</v>
      </c>
      <c r="K20" s="8">
        <f t="shared" si="4"/>
        <v>40.99</v>
      </c>
      <c r="L20" s="8">
        <f t="shared" si="5"/>
        <v>8.76</v>
      </c>
      <c r="M20" s="8">
        <f t="shared" si="6"/>
        <v>19.990320000000001</v>
      </c>
      <c r="N20">
        <f t="shared" si="7"/>
        <v>0</v>
      </c>
    </row>
    <row r="21" spans="2:14" x14ac:dyDescent="0.3">
      <c r="B21">
        <v>19</v>
      </c>
      <c r="C21">
        <v>35</v>
      </c>
      <c r="D21">
        <v>41</v>
      </c>
      <c r="E21">
        <v>37</v>
      </c>
      <c r="F21">
        <v>38</v>
      </c>
      <c r="G21" s="4">
        <f t="shared" si="0"/>
        <v>37.75</v>
      </c>
      <c r="H21" s="7">
        <f t="shared" si="1"/>
        <v>6</v>
      </c>
      <c r="I21" s="8">
        <f t="shared" si="2"/>
        <v>47.376040000000003</v>
      </c>
      <c r="J21" s="8">
        <f t="shared" si="3"/>
        <v>34.603960000000001</v>
      </c>
      <c r="K21" s="8">
        <f t="shared" si="4"/>
        <v>40.99</v>
      </c>
      <c r="L21" s="8">
        <f t="shared" si="5"/>
        <v>8.76</v>
      </c>
      <c r="M21" s="8">
        <f t="shared" si="6"/>
        <v>19.990320000000001</v>
      </c>
      <c r="N21">
        <f t="shared" si="7"/>
        <v>0</v>
      </c>
    </row>
    <row r="22" spans="2:14" x14ac:dyDescent="0.3">
      <c r="B22">
        <v>20</v>
      </c>
      <c r="C22">
        <v>56</v>
      </c>
      <c r="D22">
        <v>55</v>
      </c>
      <c r="E22">
        <v>45</v>
      </c>
      <c r="F22">
        <v>48</v>
      </c>
      <c r="G22" s="4">
        <f t="shared" si="0"/>
        <v>51</v>
      </c>
      <c r="H22" s="7">
        <f t="shared" si="1"/>
        <v>11</v>
      </c>
      <c r="I22" s="8">
        <f t="shared" si="2"/>
        <v>47.376040000000003</v>
      </c>
      <c r="J22" s="8">
        <f t="shared" si="3"/>
        <v>34.603960000000001</v>
      </c>
      <c r="K22" s="8">
        <f t="shared" si="4"/>
        <v>40.99</v>
      </c>
      <c r="L22" s="8">
        <f t="shared" si="5"/>
        <v>8.76</v>
      </c>
      <c r="M22" s="8">
        <f t="shared" si="6"/>
        <v>19.990320000000001</v>
      </c>
      <c r="N22">
        <f t="shared" si="7"/>
        <v>0</v>
      </c>
    </row>
    <row r="23" spans="2:14" x14ac:dyDescent="0.3">
      <c r="B23">
        <v>21</v>
      </c>
      <c r="C23">
        <v>38</v>
      </c>
      <c r="D23">
        <v>40</v>
      </c>
      <c r="E23">
        <v>45</v>
      </c>
      <c r="F23">
        <v>37</v>
      </c>
      <c r="G23" s="4">
        <f t="shared" si="0"/>
        <v>40</v>
      </c>
      <c r="H23" s="7">
        <f t="shared" si="1"/>
        <v>8</v>
      </c>
      <c r="I23" s="8">
        <f t="shared" si="2"/>
        <v>47.376040000000003</v>
      </c>
      <c r="J23" s="8">
        <f t="shared" si="3"/>
        <v>34.603960000000001</v>
      </c>
      <c r="K23" s="8">
        <f t="shared" si="4"/>
        <v>40.99</v>
      </c>
      <c r="L23" s="8">
        <f t="shared" si="5"/>
        <v>8.76</v>
      </c>
      <c r="M23" s="8">
        <f t="shared" si="6"/>
        <v>19.990320000000001</v>
      </c>
      <c r="N23">
        <f t="shared" si="7"/>
        <v>0</v>
      </c>
    </row>
    <row r="24" spans="2:14" x14ac:dyDescent="0.3">
      <c r="B24">
        <v>22</v>
      </c>
      <c r="C24">
        <v>39</v>
      </c>
      <c r="D24">
        <v>42</v>
      </c>
      <c r="E24">
        <v>35</v>
      </c>
      <c r="F24">
        <v>40</v>
      </c>
      <c r="G24" s="4">
        <f t="shared" si="0"/>
        <v>39</v>
      </c>
      <c r="H24" s="7">
        <f t="shared" si="1"/>
        <v>7</v>
      </c>
      <c r="I24" s="8">
        <f t="shared" si="2"/>
        <v>47.376040000000003</v>
      </c>
      <c r="J24" s="8">
        <f t="shared" si="3"/>
        <v>34.603960000000001</v>
      </c>
      <c r="K24" s="8">
        <f t="shared" si="4"/>
        <v>40.99</v>
      </c>
      <c r="L24" s="8">
        <f t="shared" si="5"/>
        <v>8.76</v>
      </c>
      <c r="M24" s="8">
        <f t="shared" si="6"/>
        <v>19.990320000000001</v>
      </c>
      <c r="N24">
        <f t="shared" si="7"/>
        <v>0</v>
      </c>
    </row>
    <row r="25" spans="2:14" x14ac:dyDescent="0.3">
      <c r="B25">
        <v>23</v>
      </c>
      <c r="C25">
        <v>42</v>
      </c>
      <c r="D25">
        <v>39</v>
      </c>
      <c r="E25">
        <v>39</v>
      </c>
      <c r="F25">
        <v>36</v>
      </c>
      <c r="G25" s="4">
        <f t="shared" si="0"/>
        <v>39</v>
      </c>
      <c r="H25" s="7">
        <f t="shared" si="1"/>
        <v>6</v>
      </c>
      <c r="I25" s="8">
        <f t="shared" si="2"/>
        <v>47.376040000000003</v>
      </c>
      <c r="J25" s="8">
        <f t="shared" si="3"/>
        <v>34.603960000000001</v>
      </c>
      <c r="K25" s="8">
        <f t="shared" si="4"/>
        <v>40.99</v>
      </c>
      <c r="L25" s="8">
        <f t="shared" si="5"/>
        <v>8.76</v>
      </c>
      <c r="M25" s="8">
        <f t="shared" si="6"/>
        <v>19.990320000000001</v>
      </c>
      <c r="N25">
        <f t="shared" si="7"/>
        <v>0</v>
      </c>
    </row>
    <row r="26" spans="2:14" x14ac:dyDescent="0.3">
      <c r="B26">
        <v>24</v>
      </c>
      <c r="C26">
        <v>43</v>
      </c>
      <c r="D26">
        <v>36</v>
      </c>
      <c r="E26">
        <v>35</v>
      </c>
      <c r="F26">
        <v>38</v>
      </c>
      <c r="G26" s="4">
        <f t="shared" si="0"/>
        <v>38</v>
      </c>
      <c r="H26" s="7">
        <f t="shared" si="1"/>
        <v>8</v>
      </c>
      <c r="I26" s="8">
        <f t="shared" si="2"/>
        <v>47.376040000000003</v>
      </c>
      <c r="J26" s="8">
        <f t="shared" si="3"/>
        <v>34.603960000000001</v>
      </c>
      <c r="K26" s="8">
        <f t="shared" si="4"/>
        <v>40.99</v>
      </c>
      <c r="L26" s="8">
        <f t="shared" si="5"/>
        <v>8.76</v>
      </c>
      <c r="M26" s="8">
        <f t="shared" si="6"/>
        <v>19.990320000000001</v>
      </c>
      <c r="N26">
        <f t="shared" si="7"/>
        <v>0</v>
      </c>
    </row>
    <row r="27" spans="2:14" x14ac:dyDescent="0.3">
      <c r="B27">
        <v>25</v>
      </c>
      <c r="C27">
        <v>39</v>
      </c>
      <c r="D27">
        <v>38</v>
      </c>
      <c r="E27">
        <v>43</v>
      </c>
      <c r="F27">
        <v>44</v>
      </c>
      <c r="G27" s="4">
        <f t="shared" si="0"/>
        <v>41</v>
      </c>
      <c r="H27" s="7">
        <f t="shared" si="1"/>
        <v>6</v>
      </c>
      <c r="I27" s="8">
        <f t="shared" si="2"/>
        <v>47.376040000000003</v>
      </c>
      <c r="J27" s="8">
        <f t="shared" si="3"/>
        <v>34.603960000000001</v>
      </c>
      <c r="K27" s="8">
        <f t="shared" si="4"/>
        <v>40.99</v>
      </c>
      <c r="L27" s="8">
        <f t="shared" si="5"/>
        <v>8.76</v>
      </c>
      <c r="M27" s="8">
        <f t="shared" si="6"/>
        <v>19.990320000000001</v>
      </c>
      <c r="N27">
        <f t="shared" si="7"/>
        <v>0</v>
      </c>
    </row>
    <row r="28" spans="2:14" x14ac:dyDescent="0.3">
      <c r="G28" s="7">
        <f>AVERAGE(G3:G27)</f>
        <v>40.99</v>
      </c>
      <c r="H28" s="7">
        <f>AVERAGE(H3:H27)</f>
        <v>8.76</v>
      </c>
    </row>
    <row r="31" spans="2:14" x14ac:dyDescent="0.3">
      <c r="B31" t="s">
        <v>38</v>
      </c>
      <c r="C31" t="s">
        <v>39</v>
      </c>
      <c r="G31" t="s">
        <v>36</v>
      </c>
      <c r="H31" s="7">
        <f>(50-30)/(6*(H28/2.059))</f>
        <v>0.7834855403348554</v>
      </c>
    </row>
    <row r="32" spans="2:14" x14ac:dyDescent="0.3">
      <c r="B32">
        <v>30</v>
      </c>
      <c r="C32">
        <v>50</v>
      </c>
    </row>
    <row r="33" spans="2:3" x14ac:dyDescent="0.3">
      <c r="B33">
        <v>30</v>
      </c>
      <c r="C33">
        <v>50</v>
      </c>
    </row>
    <row r="34" spans="2:3" x14ac:dyDescent="0.3">
      <c r="B34">
        <v>30</v>
      </c>
      <c r="C34">
        <v>50</v>
      </c>
    </row>
    <row r="35" spans="2:3" x14ac:dyDescent="0.3">
      <c r="B35">
        <v>30</v>
      </c>
      <c r="C35">
        <v>50</v>
      </c>
    </row>
    <row r="36" spans="2:3" x14ac:dyDescent="0.3">
      <c r="B36">
        <v>30</v>
      </c>
      <c r="C36">
        <v>50</v>
      </c>
    </row>
    <row r="37" spans="2:3" x14ac:dyDescent="0.3">
      <c r="B37">
        <v>30</v>
      </c>
      <c r="C37">
        <v>50</v>
      </c>
    </row>
    <row r="38" spans="2:3" x14ac:dyDescent="0.3">
      <c r="B38">
        <v>30</v>
      </c>
      <c r="C38">
        <v>50</v>
      </c>
    </row>
    <row r="39" spans="2:3" x14ac:dyDescent="0.3">
      <c r="B39">
        <v>30</v>
      </c>
      <c r="C39">
        <v>50</v>
      </c>
    </row>
    <row r="40" spans="2:3" x14ac:dyDescent="0.3">
      <c r="B40">
        <v>30</v>
      </c>
      <c r="C40">
        <v>50</v>
      </c>
    </row>
    <row r="41" spans="2:3" x14ac:dyDescent="0.3">
      <c r="B41">
        <v>30</v>
      </c>
      <c r="C41">
        <v>50</v>
      </c>
    </row>
    <row r="42" spans="2:3" x14ac:dyDescent="0.3">
      <c r="B42">
        <v>30</v>
      </c>
      <c r="C42">
        <v>50</v>
      </c>
    </row>
    <row r="43" spans="2:3" x14ac:dyDescent="0.3">
      <c r="B43">
        <v>30</v>
      </c>
      <c r="C43">
        <v>50</v>
      </c>
    </row>
    <row r="44" spans="2:3" x14ac:dyDescent="0.3">
      <c r="B44">
        <v>30</v>
      </c>
      <c r="C44">
        <v>50</v>
      </c>
    </row>
    <row r="45" spans="2:3" x14ac:dyDescent="0.3">
      <c r="B45">
        <v>30</v>
      </c>
      <c r="C45">
        <v>50</v>
      </c>
    </row>
    <row r="46" spans="2:3" x14ac:dyDescent="0.3">
      <c r="B46">
        <v>30</v>
      </c>
      <c r="C46">
        <v>50</v>
      </c>
    </row>
    <row r="47" spans="2:3" x14ac:dyDescent="0.3">
      <c r="B47">
        <v>30</v>
      </c>
      <c r="C47">
        <v>50</v>
      </c>
    </row>
    <row r="48" spans="2:3" x14ac:dyDescent="0.3">
      <c r="B48">
        <v>30</v>
      </c>
      <c r="C48">
        <v>50</v>
      </c>
    </row>
    <row r="49" spans="2:3" x14ac:dyDescent="0.3">
      <c r="B49">
        <v>30</v>
      </c>
      <c r="C49">
        <v>50</v>
      </c>
    </row>
    <row r="50" spans="2:3" x14ac:dyDescent="0.3">
      <c r="B50">
        <v>30</v>
      </c>
      <c r="C50">
        <v>50</v>
      </c>
    </row>
    <row r="51" spans="2:3" x14ac:dyDescent="0.3">
      <c r="B51">
        <v>30</v>
      </c>
      <c r="C51">
        <v>50</v>
      </c>
    </row>
    <row r="52" spans="2:3" x14ac:dyDescent="0.3">
      <c r="B52">
        <v>30</v>
      </c>
      <c r="C52">
        <v>50</v>
      </c>
    </row>
    <row r="53" spans="2:3" x14ac:dyDescent="0.3">
      <c r="B53">
        <v>30</v>
      </c>
      <c r="C53">
        <v>50</v>
      </c>
    </row>
    <row r="54" spans="2:3" x14ac:dyDescent="0.3">
      <c r="B54">
        <v>30</v>
      </c>
      <c r="C54">
        <v>50</v>
      </c>
    </row>
    <row r="55" spans="2:3" x14ac:dyDescent="0.3">
      <c r="B55">
        <v>30</v>
      </c>
      <c r="C55">
        <v>50</v>
      </c>
    </row>
    <row r="56" spans="2:3" x14ac:dyDescent="0.3">
      <c r="B56">
        <v>30</v>
      </c>
      <c r="C56">
        <v>50</v>
      </c>
    </row>
    <row r="57" spans="2:3" x14ac:dyDescent="0.3">
      <c r="B57">
        <v>30</v>
      </c>
      <c r="C57">
        <v>50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Data Array</vt:lpstr>
      <vt:lpstr>Grouped Data</vt:lpstr>
      <vt:lpstr>Control Charts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2014-10-08T12:11:55Z</cp:lastPrinted>
  <dcterms:created xsi:type="dcterms:W3CDTF">2014-10-07T16:37:13Z</dcterms:created>
  <dcterms:modified xsi:type="dcterms:W3CDTF">2016-08-15T17:38:04Z</dcterms:modified>
</cp:coreProperties>
</file>